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30" windowWidth="15480" windowHeight="10920" tabRatio="607"/>
  </bookViews>
  <sheets>
    <sheet name="29年総務委員会予算(損益） (29.3.3)" sheetId="29" r:id="rId1"/>
    <sheet name="27年総務委員会予算(損益） (27.3.31)" sheetId="28" r:id="rId2"/>
    <sheet name="27年総務委員会予算(損益） (27.3.11)  " sheetId="27" r:id="rId3"/>
    <sheet name="25年予算・理事会用（損益） (25.4.19)   (5" sheetId="26" r:id="rId4"/>
    <sheet name="25年予算・常任理事会用（損益） (25.3.21) " sheetId="25" r:id="rId5"/>
    <sheet name="25年予算・前年追加（損益） (25.3.14)   (3)" sheetId="24" r:id="rId6"/>
    <sheet name="26年総務委員会予算(損益） (26.2.6)  " sheetId="23" r:id="rId7"/>
    <sheet name="25年議案書用予算（収支） (25.2.28) " sheetId="22" r:id="rId8"/>
    <sheet name="25年議案書用予算(損益） (25.3.22)  " sheetId="20" r:id="rId9"/>
    <sheet name="Sheet2" sheetId="2" r:id="rId10"/>
    <sheet name="Sheet3" sheetId="3" r:id="rId11"/>
  </sheets>
  <definedNames>
    <definedName name="_xlnm.Print_Area" localSheetId="7">'25年議案書用予算（収支） (25.2.28) '!$A$1:$I$100</definedName>
    <definedName name="_xlnm.Print_Area" localSheetId="8">'25年議案書用予算(損益） (25.3.22)  '!$A$1:$I$105</definedName>
    <definedName name="_xlnm.Print_Area" localSheetId="4">'25年予算・常任理事会用（損益） (25.3.21) '!$A$1:$J$108</definedName>
    <definedName name="_xlnm.Print_Area" localSheetId="5">'25年予算・前年追加（損益） (25.3.14)   (3)'!$A$1:$J$106</definedName>
    <definedName name="_xlnm.Print_Area" localSheetId="3">'25年予算・理事会用（損益） (25.4.19)   (5'!$A$1:$J$109</definedName>
    <definedName name="_xlnm.Print_Area" localSheetId="6">'26年総務委員会予算(損益） (26.2.6)  '!$A$1:$I$105</definedName>
    <definedName name="_xlnm.Print_Area" localSheetId="2">'27年総務委員会予算(損益） (27.3.11)  '!$A$1:$I$105</definedName>
    <definedName name="_xlnm.Print_Area" localSheetId="1">'27年総務委員会予算(損益） (27.3.31)'!$A$1:$I$105</definedName>
    <definedName name="_xlnm.Print_Area" localSheetId="0">'29年総務委員会予算(損益） (29.3.3)'!$A$1:$J$105</definedName>
    <definedName name="_xlnm.Print_Titles" localSheetId="7">'25年議案書用予算（収支） (25.2.28) '!$4:$5</definedName>
    <definedName name="_xlnm.Print_Titles" localSheetId="8">'25年議案書用予算(損益） (25.3.22)  '!$4:$5</definedName>
    <definedName name="_xlnm.Print_Titles" localSheetId="4">'25年予算・常任理事会用（損益） (25.3.21) '!$4:$5</definedName>
    <definedName name="_xlnm.Print_Titles" localSheetId="5">'25年予算・前年追加（損益） (25.3.14)   (3)'!$4:$5</definedName>
    <definedName name="_xlnm.Print_Titles" localSheetId="3">'25年予算・理事会用（損益） (25.4.19)   (5'!$4:$5</definedName>
    <definedName name="_xlnm.Print_Titles" localSheetId="6">'26年総務委員会予算(損益） (26.2.6)  '!$4:$5</definedName>
    <definedName name="_xlnm.Print_Titles" localSheetId="2">'27年総務委員会予算(損益） (27.3.11)  '!$4:$5</definedName>
    <definedName name="_xlnm.Print_Titles" localSheetId="1">'27年総務委員会予算(損益） (27.3.31)'!$4:$5</definedName>
    <definedName name="_xlnm.Print_Titles" localSheetId="0">'29年総務委員会予算(損益） (29.3.3)'!$4:$5</definedName>
  </definedNames>
  <calcPr calcId="152511" fullPrecision="0"/>
</workbook>
</file>

<file path=xl/calcChain.xml><?xml version="1.0" encoding="utf-8"?>
<calcChain xmlns="http://schemas.openxmlformats.org/spreadsheetml/2006/main">
  <c r="B103" i="29" l="1"/>
  <c r="C75" i="29" l="1"/>
  <c r="C61" i="29"/>
  <c r="C78" i="29"/>
  <c r="J78" i="29" s="1"/>
  <c r="I53" i="29"/>
  <c r="E53" i="29"/>
  <c r="B57" i="29" l="1"/>
  <c r="B30" i="29"/>
  <c r="B82" i="29" s="1"/>
  <c r="I56" i="29" l="1"/>
  <c r="E24" i="29" l="1"/>
  <c r="H21" i="29"/>
  <c r="D19" i="29"/>
  <c r="D17" i="29"/>
  <c r="H15" i="29"/>
  <c r="C25" i="29" l="1"/>
  <c r="C22" i="29"/>
  <c r="C16" i="29"/>
  <c r="C13" i="29"/>
  <c r="I41" i="29" l="1"/>
  <c r="I42" i="29"/>
  <c r="K164" i="29" l="1"/>
  <c r="K161" i="29"/>
  <c r="K160" i="29"/>
  <c r="K156" i="29"/>
  <c r="K152" i="29"/>
  <c r="K149" i="29"/>
  <c r="M129" i="29"/>
  <c r="K103" i="29"/>
  <c r="E99" i="29"/>
  <c r="E98" i="29"/>
  <c r="E97" i="29"/>
  <c r="E96" i="29"/>
  <c r="J91" i="29"/>
  <c r="I91" i="29"/>
  <c r="H91" i="29"/>
  <c r="F91" i="29"/>
  <c r="E91" i="29"/>
  <c r="D91" i="29"/>
  <c r="C91" i="29"/>
  <c r="C81" i="29"/>
  <c r="J81" i="29" s="1"/>
  <c r="C80" i="29"/>
  <c r="J80" i="29" s="1"/>
  <c r="C79" i="29"/>
  <c r="J79" i="29" s="1"/>
  <c r="C77" i="29"/>
  <c r="J77" i="29" s="1"/>
  <c r="C76" i="29"/>
  <c r="J76" i="29" s="1"/>
  <c r="J75" i="29"/>
  <c r="C74" i="29"/>
  <c r="J74" i="29" s="1"/>
  <c r="C73" i="29"/>
  <c r="J73" i="29" s="1"/>
  <c r="C72" i="29"/>
  <c r="J72" i="29" s="1"/>
  <c r="C71" i="29"/>
  <c r="J71" i="29" s="1"/>
  <c r="C70" i="29"/>
  <c r="J70" i="29" s="1"/>
  <c r="C69" i="29"/>
  <c r="J69" i="29" s="1"/>
  <c r="C68" i="29"/>
  <c r="J68" i="29" s="1"/>
  <c r="C67" i="29"/>
  <c r="J67" i="29" s="1"/>
  <c r="C66" i="29"/>
  <c r="J66" i="29" s="1"/>
  <c r="C65" i="29"/>
  <c r="J65" i="29" s="1"/>
  <c r="C64" i="29"/>
  <c r="J64" i="29" s="1"/>
  <c r="C63" i="29"/>
  <c r="J63" i="29" s="1"/>
  <c r="C62" i="29"/>
  <c r="J62" i="29" s="1"/>
  <c r="J61" i="29"/>
  <c r="C60" i="29"/>
  <c r="J60" i="29" s="1"/>
  <c r="C59" i="29"/>
  <c r="J59" i="29" s="1"/>
  <c r="C58" i="29"/>
  <c r="J58" i="29" s="1"/>
  <c r="E56" i="29"/>
  <c r="C56" i="29" s="1"/>
  <c r="I55" i="29"/>
  <c r="E55" i="29"/>
  <c r="C55" i="29"/>
  <c r="I54" i="29"/>
  <c r="E54" i="29"/>
  <c r="C54" i="29" s="1"/>
  <c r="C53" i="29"/>
  <c r="I52" i="29"/>
  <c r="E52" i="29"/>
  <c r="C52" i="29" s="1"/>
  <c r="I51" i="29"/>
  <c r="E51" i="29"/>
  <c r="C51" i="29" s="1"/>
  <c r="I50" i="29"/>
  <c r="E50" i="29"/>
  <c r="C50" i="29" s="1"/>
  <c r="C49" i="29"/>
  <c r="C48" i="29"/>
  <c r="I47" i="29"/>
  <c r="E47" i="29"/>
  <c r="C47" i="29" s="1"/>
  <c r="I46" i="29"/>
  <c r="E46" i="29"/>
  <c r="C46" i="29" s="1"/>
  <c r="C45" i="29"/>
  <c r="I44" i="29"/>
  <c r="E44" i="29"/>
  <c r="C44" i="29" s="1"/>
  <c r="I43" i="29"/>
  <c r="E43" i="29"/>
  <c r="C43" i="29"/>
  <c r="E42" i="29"/>
  <c r="C42" i="29" s="1"/>
  <c r="E41" i="29"/>
  <c r="C41" i="29"/>
  <c r="I40" i="29"/>
  <c r="E40" i="29"/>
  <c r="C40" i="29" s="1"/>
  <c r="I39" i="29"/>
  <c r="E39" i="29"/>
  <c r="C39" i="29" s="1"/>
  <c r="I38" i="29"/>
  <c r="E38" i="29"/>
  <c r="C38" i="29" s="1"/>
  <c r="I37" i="29"/>
  <c r="E37" i="29"/>
  <c r="C37" i="29"/>
  <c r="I36" i="29"/>
  <c r="E36" i="29"/>
  <c r="C36" i="29" s="1"/>
  <c r="I35" i="29"/>
  <c r="E35" i="29"/>
  <c r="C35" i="29" s="1"/>
  <c r="C34" i="29"/>
  <c r="I33" i="29"/>
  <c r="E33" i="29"/>
  <c r="C33" i="29" s="1"/>
  <c r="I32" i="29"/>
  <c r="E32" i="29"/>
  <c r="C32" i="29" s="1"/>
  <c r="I31" i="29"/>
  <c r="E31" i="29"/>
  <c r="C31" i="29"/>
  <c r="H30" i="29"/>
  <c r="H82" i="29" s="1"/>
  <c r="F30" i="29"/>
  <c r="F82" i="29" s="1"/>
  <c r="D30" i="29"/>
  <c r="D82" i="29" s="1"/>
  <c r="H25" i="29"/>
  <c r="K25" i="29" s="1"/>
  <c r="B25" i="29"/>
  <c r="H22" i="29"/>
  <c r="E22" i="29"/>
  <c r="K22" i="29" s="1"/>
  <c r="B22" i="29"/>
  <c r="D18" i="29"/>
  <c r="D16" i="29" s="1"/>
  <c r="D28" i="29" s="1"/>
  <c r="H16" i="29"/>
  <c r="F16" i="29"/>
  <c r="F28" i="29" s="1"/>
  <c r="F83" i="29" s="1"/>
  <c r="F85" i="29" s="1"/>
  <c r="B16" i="29"/>
  <c r="J13" i="29"/>
  <c r="J28" i="29" s="1"/>
  <c r="H13" i="29"/>
  <c r="H28" i="29" s="1"/>
  <c r="H83" i="29" s="1"/>
  <c r="H85" i="29" s="1"/>
  <c r="H92" i="29" s="1"/>
  <c r="E13" i="29"/>
  <c r="B13" i="29"/>
  <c r="B28" i="29" s="1"/>
  <c r="B83" i="29" s="1"/>
  <c r="B85" i="29" s="1"/>
  <c r="B92" i="29" s="1"/>
  <c r="E11" i="29"/>
  <c r="K11" i="29" s="1"/>
  <c r="C11" i="29"/>
  <c r="E9" i="29"/>
  <c r="C9" i="29"/>
  <c r="C30" i="29" l="1"/>
  <c r="C28" i="29"/>
  <c r="E30" i="29"/>
  <c r="E82" i="29" s="1"/>
  <c r="E28" i="29"/>
  <c r="K13" i="29"/>
  <c r="C57" i="29"/>
  <c r="F92" i="29"/>
  <c r="I30" i="29"/>
  <c r="I82" i="29" s="1"/>
  <c r="I83" i="29" s="1"/>
  <c r="I85" i="29" s="1"/>
  <c r="I92" i="29" s="1"/>
  <c r="J57" i="29"/>
  <c r="K124" i="29" s="1"/>
  <c r="D83" i="29"/>
  <c r="K28" i="29"/>
  <c r="J82" i="29"/>
  <c r="J83" i="29" s="1"/>
  <c r="J85" i="29" s="1"/>
  <c r="J92" i="29" s="1"/>
  <c r="K9" i="29"/>
  <c r="K16" i="29"/>
  <c r="J164" i="28"/>
  <c r="J161" i="28"/>
  <c r="J160" i="28"/>
  <c r="J156" i="28"/>
  <c r="J152" i="28"/>
  <c r="J149" i="28"/>
  <c r="L129" i="28"/>
  <c r="J103" i="28"/>
  <c r="B103" i="28"/>
  <c r="D99" i="28"/>
  <c r="D98" i="28"/>
  <c r="D97" i="28"/>
  <c r="D96" i="28"/>
  <c r="I91" i="28"/>
  <c r="H91" i="28"/>
  <c r="G91" i="28"/>
  <c r="E91" i="28"/>
  <c r="D91" i="28"/>
  <c r="C91" i="28"/>
  <c r="B91" i="28"/>
  <c r="B81" i="28"/>
  <c r="I81" i="28" s="1"/>
  <c r="B80" i="28"/>
  <c r="I80" i="28" s="1"/>
  <c r="B79" i="28"/>
  <c r="I79" i="28" s="1"/>
  <c r="B77" i="28"/>
  <c r="I77" i="28" s="1"/>
  <c r="B76" i="28"/>
  <c r="I76" i="28" s="1"/>
  <c r="I75" i="28"/>
  <c r="B74" i="28"/>
  <c r="I74" i="28" s="1"/>
  <c r="B73" i="28"/>
  <c r="I73" i="28" s="1"/>
  <c r="B72" i="28"/>
  <c r="I72" i="28" s="1"/>
  <c r="B71" i="28"/>
  <c r="I71" i="28" s="1"/>
  <c r="B70" i="28"/>
  <c r="I70" i="28" s="1"/>
  <c r="B69" i="28"/>
  <c r="I69" i="28" s="1"/>
  <c r="B68" i="28"/>
  <c r="I68" i="28" s="1"/>
  <c r="B67" i="28"/>
  <c r="I67" i="28" s="1"/>
  <c r="B66" i="28"/>
  <c r="I66" i="28" s="1"/>
  <c r="B65" i="28"/>
  <c r="I65" i="28" s="1"/>
  <c r="B64" i="28"/>
  <c r="I64" i="28" s="1"/>
  <c r="B63" i="28"/>
  <c r="I63" i="28" s="1"/>
  <c r="B62" i="28"/>
  <c r="I62" i="28" s="1"/>
  <c r="I61" i="28"/>
  <c r="B60" i="28"/>
  <c r="I60" i="28" s="1"/>
  <c r="B59" i="28"/>
  <c r="I59" i="28" s="1"/>
  <c r="B58" i="28"/>
  <c r="I58" i="28" s="1"/>
  <c r="I57" i="28" s="1"/>
  <c r="H56" i="28"/>
  <c r="D56" i="28"/>
  <c r="B56" i="28"/>
  <c r="H55" i="28"/>
  <c r="D55" i="28"/>
  <c r="B55" i="28" s="1"/>
  <c r="H54" i="28"/>
  <c r="B54" i="28" s="1"/>
  <c r="D54" i="28"/>
  <c r="B53" i="28"/>
  <c r="H52" i="28"/>
  <c r="B52" i="28" s="1"/>
  <c r="D52" i="28"/>
  <c r="H51" i="28"/>
  <c r="D51" i="28"/>
  <c r="B51" i="28" s="1"/>
  <c r="H50" i="28"/>
  <c r="D50" i="28"/>
  <c r="B50" i="28"/>
  <c r="B49" i="28"/>
  <c r="B48" i="28"/>
  <c r="H47" i="28"/>
  <c r="D47" i="28"/>
  <c r="B47" i="28" s="1"/>
  <c r="H46" i="28"/>
  <c r="D46" i="28"/>
  <c r="B46" i="28"/>
  <c r="B45" i="28"/>
  <c r="H44" i="28"/>
  <c r="D44" i="28"/>
  <c r="B44" i="28"/>
  <c r="H43" i="28"/>
  <c r="D43" i="28"/>
  <c r="B43" i="28" s="1"/>
  <c r="H42" i="28"/>
  <c r="B42" i="28" s="1"/>
  <c r="D42" i="28"/>
  <c r="H41" i="28"/>
  <c r="D41" i="28"/>
  <c r="B41" i="28" s="1"/>
  <c r="H40" i="28"/>
  <c r="D40" i="28"/>
  <c r="B40" i="28"/>
  <c r="H39" i="28"/>
  <c r="D39" i="28"/>
  <c r="B39" i="28" s="1"/>
  <c r="H38" i="28"/>
  <c r="B38" i="28" s="1"/>
  <c r="D38" i="28"/>
  <c r="H37" i="28"/>
  <c r="D37" i="28"/>
  <c r="B37" i="28" s="1"/>
  <c r="H36" i="28"/>
  <c r="D36" i="28"/>
  <c r="B36" i="28"/>
  <c r="H35" i="28"/>
  <c r="D35" i="28"/>
  <c r="B35" i="28" s="1"/>
  <c r="B34" i="28"/>
  <c r="H33" i="28"/>
  <c r="D33" i="28"/>
  <c r="B33" i="28" s="1"/>
  <c r="H32" i="28"/>
  <c r="B32" i="28" s="1"/>
  <c r="D32" i="28"/>
  <c r="H31" i="28"/>
  <c r="H30" i="28" s="1"/>
  <c r="H82" i="28" s="1"/>
  <c r="H83" i="28" s="1"/>
  <c r="H85" i="28" s="1"/>
  <c r="H92" i="28" s="1"/>
  <c r="D31" i="28"/>
  <c r="B31" i="28" s="1"/>
  <c r="G30" i="28"/>
  <c r="G82" i="28" s="1"/>
  <c r="E30" i="28"/>
  <c r="E82" i="28" s="1"/>
  <c r="C30" i="28"/>
  <c r="C82" i="28" s="1"/>
  <c r="G25" i="28"/>
  <c r="J25" i="28" s="1"/>
  <c r="B25" i="28"/>
  <c r="D24" i="28"/>
  <c r="D22" i="28" s="1"/>
  <c r="J22" i="28" s="1"/>
  <c r="G23" i="28"/>
  <c r="G22" i="28"/>
  <c r="B22" i="28"/>
  <c r="G21" i="28"/>
  <c r="G16" i="28" s="1"/>
  <c r="C19" i="28"/>
  <c r="C18" i="28"/>
  <c r="C17" i="28"/>
  <c r="C16" i="28" s="1"/>
  <c r="C28" i="28" s="1"/>
  <c r="E16" i="28"/>
  <c r="E28" i="28" s="1"/>
  <c r="E83" i="28" s="1"/>
  <c r="E85" i="28" s="1"/>
  <c r="E92" i="28" s="1"/>
  <c r="B16" i="28"/>
  <c r="G15" i="28"/>
  <c r="G13" i="28" s="1"/>
  <c r="I13" i="28"/>
  <c r="I28" i="28" s="1"/>
  <c r="D13" i="28"/>
  <c r="B13" i="28"/>
  <c r="D11" i="28"/>
  <c r="J11" i="28" s="1"/>
  <c r="B11" i="28"/>
  <c r="D9" i="28"/>
  <c r="B9" i="28"/>
  <c r="B28" i="28" s="1"/>
  <c r="G28" i="28" l="1"/>
  <c r="G83" i="28" s="1"/>
  <c r="G85" i="28" s="1"/>
  <c r="G92" i="28" s="1"/>
  <c r="B30" i="28"/>
  <c r="B82" i="28" s="1"/>
  <c r="B83" i="28" s="1"/>
  <c r="B85" i="28" s="1"/>
  <c r="B92" i="28" s="1"/>
  <c r="J13" i="28"/>
  <c r="D28" i="28"/>
  <c r="D30" i="28"/>
  <c r="D82" i="28" s="1"/>
  <c r="B57" i="28"/>
  <c r="K30" i="29"/>
  <c r="E83" i="29"/>
  <c r="E85" i="29" s="1"/>
  <c r="E92" i="29" s="1"/>
  <c r="C82" i="29"/>
  <c r="C83" i="29" s="1"/>
  <c r="C85" i="29" s="1"/>
  <c r="C92" i="29" s="1"/>
  <c r="C103" i="29" s="1"/>
  <c r="K82" i="29"/>
  <c r="K148" i="29"/>
  <c r="D85" i="29"/>
  <c r="K83" i="29"/>
  <c r="C83" i="28"/>
  <c r="J28" i="28"/>
  <c r="J124" i="28"/>
  <c r="I82" i="28"/>
  <c r="I83" i="28" s="1"/>
  <c r="I85" i="28" s="1"/>
  <c r="I92" i="28" s="1"/>
  <c r="J9" i="28"/>
  <c r="J16" i="28"/>
  <c r="D96" i="27"/>
  <c r="J30" i="28" l="1"/>
  <c r="D83" i="28"/>
  <c r="D85" i="28" s="1"/>
  <c r="D92" i="28" s="1"/>
  <c r="D92" i="29"/>
  <c r="K92" i="29" s="1"/>
  <c r="K85" i="29"/>
  <c r="J82" i="28"/>
  <c r="J148" i="28"/>
  <c r="C85" i="28"/>
  <c r="J83" i="28"/>
  <c r="J164" i="27"/>
  <c r="J161" i="27"/>
  <c r="J160" i="27"/>
  <c r="J156" i="27"/>
  <c r="J152" i="27"/>
  <c r="J149" i="27"/>
  <c r="L129" i="27"/>
  <c r="J103" i="27"/>
  <c r="B103" i="27"/>
  <c r="D99" i="27"/>
  <c r="D98" i="27"/>
  <c r="D97" i="27"/>
  <c r="I91" i="27"/>
  <c r="H91" i="27"/>
  <c r="G91" i="27"/>
  <c r="E91" i="27"/>
  <c r="D91" i="27"/>
  <c r="C91" i="27"/>
  <c r="B91" i="27"/>
  <c r="B81" i="27"/>
  <c r="I81" i="27" s="1"/>
  <c r="B80" i="27"/>
  <c r="I80" i="27" s="1"/>
  <c r="B79" i="27"/>
  <c r="I79" i="27" s="1"/>
  <c r="B77" i="27"/>
  <c r="I77" i="27" s="1"/>
  <c r="B76" i="27"/>
  <c r="I76" i="27" s="1"/>
  <c r="I75" i="27"/>
  <c r="B74" i="27"/>
  <c r="I74" i="27" s="1"/>
  <c r="B73" i="27"/>
  <c r="I73" i="27" s="1"/>
  <c r="B72" i="27"/>
  <c r="I72" i="27" s="1"/>
  <c r="B71" i="27"/>
  <c r="I71" i="27" s="1"/>
  <c r="B70" i="27"/>
  <c r="I70" i="27" s="1"/>
  <c r="B69" i="27"/>
  <c r="I69" i="27" s="1"/>
  <c r="B68" i="27"/>
  <c r="I68" i="27" s="1"/>
  <c r="B67" i="27"/>
  <c r="I67" i="27" s="1"/>
  <c r="B66" i="27"/>
  <c r="I66" i="27" s="1"/>
  <c r="B65" i="27"/>
  <c r="I65" i="27" s="1"/>
  <c r="B64" i="27"/>
  <c r="I64" i="27" s="1"/>
  <c r="B63" i="27"/>
  <c r="I63" i="27" s="1"/>
  <c r="B62" i="27"/>
  <c r="I62" i="27" s="1"/>
  <c r="I61" i="27"/>
  <c r="B60" i="27"/>
  <c r="I60" i="27" s="1"/>
  <c r="B59" i="27"/>
  <c r="I59" i="27" s="1"/>
  <c r="B58" i="27"/>
  <c r="I58" i="27" s="1"/>
  <c r="H56" i="27"/>
  <c r="B56" i="27" s="1"/>
  <c r="D56" i="27"/>
  <c r="H55" i="27"/>
  <c r="D55" i="27"/>
  <c r="B55" i="27" s="1"/>
  <c r="H54" i="27"/>
  <c r="D54" i="27"/>
  <c r="B54" i="27"/>
  <c r="B53" i="27"/>
  <c r="H52" i="27"/>
  <c r="D52" i="27"/>
  <c r="B52" i="27"/>
  <c r="H51" i="27"/>
  <c r="D51" i="27"/>
  <c r="B51" i="27" s="1"/>
  <c r="H50" i="27"/>
  <c r="B50" i="27" s="1"/>
  <c r="D50" i="27"/>
  <c r="B49" i="27"/>
  <c r="B48" i="27"/>
  <c r="H47" i="27"/>
  <c r="D47" i="27"/>
  <c r="B47" i="27" s="1"/>
  <c r="H46" i="27"/>
  <c r="B46" i="27" s="1"/>
  <c r="D46" i="27"/>
  <c r="B45" i="27"/>
  <c r="H44" i="27"/>
  <c r="B44" i="27" s="1"/>
  <c r="D44" i="27"/>
  <c r="H43" i="27"/>
  <c r="D43" i="27"/>
  <c r="B43" i="27" s="1"/>
  <c r="H42" i="27"/>
  <c r="D42" i="27"/>
  <c r="B42" i="27"/>
  <c r="H41" i="27"/>
  <c r="D41" i="27"/>
  <c r="B41" i="27" s="1"/>
  <c r="H40" i="27"/>
  <c r="B40" i="27" s="1"/>
  <c r="D40" i="27"/>
  <c r="H39" i="27"/>
  <c r="D39" i="27"/>
  <c r="B39" i="27" s="1"/>
  <c r="H38" i="27"/>
  <c r="D38" i="27"/>
  <c r="B38" i="27"/>
  <c r="H37" i="27"/>
  <c r="D37" i="27"/>
  <c r="B37" i="27" s="1"/>
  <c r="H36" i="27"/>
  <c r="B36" i="27" s="1"/>
  <c r="D36" i="27"/>
  <c r="H35" i="27"/>
  <c r="D35" i="27"/>
  <c r="B35" i="27" s="1"/>
  <c r="B34" i="27"/>
  <c r="H33" i="27"/>
  <c r="D33" i="27"/>
  <c r="B33" i="27" s="1"/>
  <c r="H32" i="27"/>
  <c r="D32" i="27"/>
  <c r="B32" i="27"/>
  <c r="H31" i="27"/>
  <c r="D31" i="27"/>
  <c r="B31" i="27" s="1"/>
  <c r="H30" i="27"/>
  <c r="H82" i="27" s="1"/>
  <c r="H83" i="27" s="1"/>
  <c r="H85" i="27" s="1"/>
  <c r="H92" i="27" s="1"/>
  <c r="G30" i="27"/>
  <c r="G82" i="27" s="1"/>
  <c r="E30" i="27"/>
  <c r="E82" i="27" s="1"/>
  <c r="C30" i="27"/>
  <c r="C82" i="27" s="1"/>
  <c r="G25" i="27"/>
  <c r="J25" i="27" s="1"/>
  <c r="B25" i="27"/>
  <c r="D24" i="27"/>
  <c r="G23" i="27"/>
  <c r="G22" i="27" s="1"/>
  <c r="D22" i="27"/>
  <c r="B22" i="27"/>
  <c r="G21" i="27"/>
  <c r="G16" i="27" s="1"/>
  <c r="C19" i="27"/>
  <c r="C18" i="27"/>
  <c r="C17" i="27"/>
  <c r="E16" i="27"/>
  <c r="E28" i="27" s="1"/>
  <c r="C16" i="27"/>
  <c r="C28" i="27" s="1"/>
  <c r="B16" i="27"/>
  <c r="G15" i="27"/>
  <c r="I13" i="27"/>
  <c r="I28" i="27" s="1"/>
  <c r="G13" i="27"/>
  <c r="D13" i="27"/>
  <c r="B13" i="27"/>
  <c r="D11" i="27"/>
  <c r="J11" i="27" s="1"/>
  <c r="B11" i="27"/>
  <c r="D9" i="27"/>
  <c r="B9" i="27"/>
  <c r="B30" i="27" l="1"/>
  <c r="E83" i="27"/>
  <c r="E85" i="27" s="1"/>
  <c r="E92" i="27" s="1"/>
  <c r="D30" i="27"/>
  <c r="D82" i="27" s="1"/>
  <c r="B57" i="27"/>
  <c r="B82" i="27" s="1"/>
  <c r="B83" i="27" s="1"/>
  <c r="B85" i="27" s="1"/>
  <c r="B92" i="27" s="1"/>
  <c r="B28" i="27"/>
  <c r="I57" i="27"/>
  <c r="G28" i="27"/>
  <c r="G83" i="27" s="1"/>
  <c r="G85" i="27" s="1"/>
  <c r="G92" i="27" s="1"/>
  <c r="J22" i="27"/>
  <c r="D28" i="27"/>
  <c r="D83" i="27" s="1"/>
  <c r="D85" i="27" s="1"/>
  <c r="D92" i="27" s="1"/>
  <c r="J13" i="27"/>
  <c r="C92" i="28"/>
  <c r="J92" i="28" s="1"/>
  <c r="J85" i="28"/>
  <c r="C83" i="27"/>
  <c r="J124" i="27"/>
  <c r="I82" i="27"/>
  <c r="I83" i="27" s="1"/>
  <c r="I85" i="27" s="1"/>
  <c r="I92" i="27" s="1"/>
  <c r="J9" i="27"/>
  <c r="J16" i="27"/>
  <c r="J30" i="27"/>
  <c r="G23" i="23"/>
  <c r="J28" i="27" l="1"/>
  <c r="J82" i="27"/>
  <c r="J148" i="27"/>
  <c r="C85" i="27"/>
  <c r="J83" i="27"/>
  <c r="D55" i="23"/>
  <c r="D97" i="23"/>
  <c r="D99" i="23"/>
  <c r="D98" i="23"/>
  <c r="C92" i="27" l="1"/>
  <c r="J92" i="27" s="1"/>
  <c r="J85" i="27"/>
  <c r="H27" i="26"/>
  <c r="J11" i="26"/>
  <c r="J9" i="26"/>
  <c r="C67" i="26" l="1"/>
  <c r="C25" i="26"/>
  <c r="K168" i="26"/>
  <c r="K165" i="26"/>
  <c r="K164" i="26"/>
  <c r="K160" i="26"/>
  <c r="K156" i="26"/>
  <c r="K153" i="26"/>
  <c r="M133" i="26"/>
  <c r="K106" i="26"/>
  <c r="E102" i="26"/>
  <c r="E101" i="26"/>
  <c r="E100" i="26"/>
  <c r="J94" i="26"/>
  <c r="I94" i="26"/>
  <c r="H94" i="26"/>
  <c r="F94" i="26"/>
  <c r="E94" i="26"/>
  <c r="D94" i="26"/>
  <c r="C94" i="26"/>
  <c r="C84" i="26"/>
  <c r="J84" i="26" s="1"/>
  <c r="C83" i="26"/>
  <c r="J83" i="26" s="1"/>
  <c r="C82" i="26"/>
  <c r="J82" i="26" s="1"/>
  <c r="C80" i="26"/>
  <c r="J80" i="26" s="1"/>
  <c r="C79" i="26"/>
  <c r="J79" i="26" s="1"/>
  <c r="J78" i="26"/>
  <c r="C77" i="26"/>
  <c r="J77" i="26" s="1"/>
  <c r="C76" i="26"/>
  <c r="J76" i="26" s="1"/>
  <c r="C75" i="26"/>
  <c r="J75" i="26" s="1"/>
  <c r="C74" i="26"/>
  <c r="J74" i="26" s="1"/>
  <c r="C73" i="26"/>
  <c r="J73" i="26" s="1"/>
  <c r="C72" i="26"/>
  <c r="J72" i="26" s="1"/>
  <c r="C71" i="26"/>
  <c r="J71" i="26" s="1"/>
  <c r="C70" i="26"/>
  <c r="J70" i="26" s="1"/>
  <c r="C69" i="26"/>
  <c r="J69" i="26" s="1"/>
  <c r="C68" i="26"/>
  <c r="J68" i="26" s="1"/>
  <c r="J67" i="26"/>
  <c r="C66" i="26"/>
  <c r="J66" i="26" s="1"/>
  <c r="C65" i="26"/>
  <c r="J65" i="26" s="1"/>
  <c r="J64" i="26"/>
  <c r="C63" i="26"/>
  <c r="J63" i="26" s="1"/>
  <c r="C62" i="26"/>
  <c r="J62" i="26" s="1"/>
  <c r="C61" i="26"/>
  <c r="J61" i="26" s="1"/>
  <c r="C60" i="26"/>
  <c r="B60" i="26"/>
  <c r="I59" i="26"/>
  <c r="E59" i="26"/>
  <c r="C59" i="26"/>
  <c r="I58" i="26"/>
  <c r="C58" i="26" s="1"/>
  <c r="I57" i="26"/>
  <c r="E57" i="26"/>
  <c r="C57" i="26" s="1"/>
  <c r="C56" i="26"/>
  <c r="I55" i="26"/>
  <c r="E55" i="26"/>
  <c r="C55" i="26" s="1"/>
  <c r="I54" i="26"/>
  <c r="E54" i="26"/>
  <c r="C54" i="26"/>
  <c r="I53" i="26"/>
  <c r="E53" i="26"/>
  <c r="C53" i="26"/>
  <c r="C52" i="26"/>
  <c r="C51" i="26"/>
  <c r="I49" i="26"/>
  <c r="E49" i="26"/>
  <c r="C49" i="26"/>
  <c r="I48" i="26"/>
  <c r="E48" i="26"/>
  <c r="C48" i="26"/>
  <c r="C47" i="26"/>
  <c r="I46" i="26"/>
  <c r="E46" i="26"/>
  <c r="C46" i="26"/>
  <c r="I45" i="26"/>
  <c r="E45" i="26"/>
  <c r="C45" i="26" s="1"/>
  <c r="I44" i="26"/>
  <c r="E44" i="26"/>
  <c r="C44" i="26" s="1"/>
  <c r="I43" i="26"/>
  <c r="E43" i="26"/>
  <c r="C43" i="26"/>
  <c r="I42" i="26"/>
  <c r="E42" i="26"/>
  <c r="C42" i="26"/>
  <c r="I41" i="26"/>
  <c r="I32" i="26" s="1"/>
  <c r="I85" i="26" s="1"/>
  <c r="I86" i="26" s="1"/>
  <c r="I88" i="26" s="1"/>
  <c r="I95" i="26" s="1"/>
  <c r="E41" i="26"/>
  <c r="C41" i="26" s="1"/>
  <c r="I40" i="26"/>
  <c r="E40" i="26"/>
  <c r="C40" i="26" s="1"/>
  <c r="I39" i="26"/>
  <c r="E39" i="26"/>
  <c r="C39" i="26"/>
  <c r="I38" i="26"/>
  <c r="E38" i="26"/>
  <c r="C38" i="26"/>
  <c r="I37" i="26"/>
  <c r="E37" i="26"/>
  <c r="C37" i="26" s="1"/>
  <c r="C36" i="26"/>
  <c r="I35" i="26"/>
  <c r="E35" i="26"/>
  <c r="I34" i="26"/>
  <c r="E34" i="26"/>
  <c r="C34" i="26"/>
  <c r="I33" i="26"/>
  <c r="E33" i="26"/>
  <c r="C33" i="26"/>
  <c r="H32" i="26"/>
  <c r="H85" i="26" s="1"/>
  <c r="F32" i="26"/>
  <c r="F85" i="26" s="1"/>
  <c r="D32" i="26"/>
  <c r="D85" i="26" s="1"/>
  <c r="B32" i="26"/>
  <c r="F27" i="26"/>
  <c r="K27" i="26"/>
  <c r="C27" i="26"/>
  <c r="B27" i="26"/>
  <c r="J25" i="26"/>
  <c r="E24" i="26"/>
  <c r="E22" i="26" s="1"/>
  <c r="H23" i="26"/>
  <c r="H22" i="26" s="1"/>
  <c r="C22" i="26"/>
  <c r="B22" i="26"/>
  <c r="H21" i="26"/>
  <c r="F20" i="26"/>
  <c r="D19" i="26"/>
  <c r="D18" i="26"/>
  <c r="D17" i="26"/>
  <c r="H16" i="26"/>
  <c r="F16" i="26"/>
  <c r="F30" i="26" s="1"/>
  <c r="F86" i="26" s="1"/>
  <c r="F88" i="26" s="1"/>
  <c r="F95" i="26" s="1"/>
  <c r="D16" i="26"/>
  <c r="D30" i="26" s="1"/>
  <c r="C16" i="26"/>
  <c r="B16" i="26"/>
  <c r="H15" i="26"/>
  <c r="H13" i="26" s="1"/>
  <c r="H30" i="26" s="1"/>
  <c r="H86" i="26" s="1"/>
  <c r="H88" i="26" s="1"/>
  <c r="H95" i="26" s="1"/>
  <c r="J13" i="26"/>
  <c r="J30" i="26" s="1"/>
  <c r="E13" i="26"/>
  <c r="C13" i="26"/>
  <c r="B13" i="26"/>
  <c r="B30" i="26" s="1"/>
  <c r="B86" i="26" s="1"/>
  <c r="B88" i="26" s="1"/>
  <c r="B95" i="26" s="1"/>
  <c r="K11" i="26"/>
  <c r="C11" i="26"/>
  <c r="C9" i="26"/>
  <c r="C30" i="26" s="1"/>
  <c r="C86" i="26" s="1"/>
  <c r="C88" i="26" s="1"/>
  <c r="C95" i="26" s="1"/>
  <c r="K22" i="26" l="1"/>
  <c r="E30" i="26"/>
  <c r="E32" i="26"/>
  <c r="E85" i="26" s="1"/>
  <c r="J60" i="26"/>
  <c r="K128" i="26" s="1"/>
  <c r="K13" i="26"/>
  <c r="C35" i="26"/>
  <c r="C97" i="26"/>
  <c r="C106" i="26" s="1"/>
  <c r="C32" i="26"/>
  <c r="D86" i="26"/>
  <c r="K30" i="26"/>
  <c r="K9" i="26"/>
  <c r="K16" i="26"/>
  <c r="K32" i="26"/>
  <c r="J64" i="25"/>
  <c r="J85" i="26" l="1"/>
  <c r="J86" i="26" s="1"/>
  <c r="J88" i="26" s="1"/>
  <c r="J95" i="26" s="1"/>
  <c r="E86" i="26"/>
  <c r="E88" i="26" s="1"/>
  <c r="E95" i="26" s="1"/>
  <c r="K85" i="26"/>
  <c r="K152" i="26"/>
  <c r="D88" i="26"/>
  <c r="K86" i="26"/>
  <c r="J25" i="25"/>
  <c r="E13" i="25"/>
  <c r="C25" i="25"/>
  <c r="B27" i="25"/>
  <c r="K167" i="25"/>
  <c r="K164" i="25"/>
  <c r="K163" i="25"/>
  <c r="K159" i="25"/>
  <c r="K155" i="25"/>
  <c r="K152" i="25"/>
  <c r="M132" i="25"/>
  <c r="K106" i="25"/>
  <c r="E102" i="25"/>
  <c r="E101" i="25"/>
  <c r="E100" i="25"/>
  <c r="J94" i="25"/>
  <c r="I94" i="25"/>
  <c r="H94" i="25"/>
  <c r="F94" i="25"/>
  <c r="E94" i="25"/>
  <c r="D94" i="25"/>
  <c r="C94" i="25"/>
  <c r="C84" i="25"/>
  <c r="J84" i="25" s="1"/>
  <c r="C83" i="25"/>
  <c r="J83" i="25" s="1"/>
  <c r="C82" i="25"/>
  <c r="J82" i="25" s="1"/>
  <c r="C80" i="25"/>
  <c r="J80" i="25" s="1"/>
  <c r="C79" i="25"/>
  <c r="J79" i="25" s="1"/>
  <c r="J78" i="25"/>
  <c r="C77" i="25"/>
  <c r="J77" i="25" s="1"/>
  <c r="C76" i="25"/>
  <c r="J76" i="25" s="1"/>
  <c r="C75" i="25"/>
  <c r="J75" i="25" s="1"/>
  <c r="C74" i="25"/>
  <c r="J74" i="25" s="1"/>
  <c r="C73" i="25"/>
  <c r="J73" i="25" s="1"/>
  <c r="C72" i="25"/>
  <c r="J72" i="25" s="1"/>
  <c r="C71" i="25"/>
  <c r="J71" i="25" s="1"/>
  <c r="C70" i="25"/>
  <c r="J70" i="25" s="1"/>
  <c r="C69" i="25"/>
  <c r="J69" i="25" s="1"/>
  <c r="C68" i="25"/>
  <c r="J68" i="25" s="1"/>
  <c r="C67" i="25"/>
  <c r="J67" i="25" s="1"/>
  <c r="C66" i="25"/>
  <c r="J66" i="25" s="1"/>
  <c r="C65" i="25"/>
  <c r="J65" i="25" s="1"/>
  <c r="C63" i="25"/>
  <c r="J63" i="25" s="1"/>
  <c r="C62" i="25"/>
  <c r="J62" i="25" s="1"/>
  <c r="C61" i="25"/>
  <c r="J61" i="25" s="1"/>
  <c r="B60" i="25"/>
  <c r="I59" i="25"/>
  <c r="E59" i="25"/>
  <c r="C59" i="25"/>
  <c r="I58" i="25"/>
  <c r="C58" i="25" s="1"/>
  <c r="I57" i="25"/>
  <c r="E57" i="25"/>
  <c r="C57" i="25"/>
  <c r="C56" i="25"/>
  <c r="I55" i="25"/>
  <c r="E55" i="25"/>
  <c r="C55" i="25"/>
  <c r="I54" i="25"/>
  <c r="E54" i="25"/>
  <c r="C54" i="25"/>
  <c r="I53" i="25"/>
  <c r="C53" i="25" s="1"/>
  <c r="E53" i="25"/>
  <c r="C52" i="25"/>
  <c r="C51" i="25"/>
  <c r="I49" i="25"/>
  <c r="E49" i="25"/>
  <c r="C49" i="25"/>
  <c r="I48" i="25"/>
  <c r="C48" i="25" s="1"/>
  <c r="E48" i="25"/>
  <c r="C47" i="25"/>
  <c r="I46" i="25"/>
  <c r="C46" i="25" s="1"/>
  <c r="E46" i="25"/>
  <c r="I45" i="25"/>
  <c r="E45" i="25"/>
  <c r="C45" i="25" s="1"/>
  <c r="I44" i="25"/>
  <c r="E44" i="25"/>
  <c r="C44" i="25"/>
  <c r="I43" i="25"/>
  <c r="E43" i="25"/>
  <c r="C43" i="25"/>
  <c r="I42" i="25"/>
  <c r="C42" i="25" s="1"/>
  <c r="E42" i="25"/>
  <c r="I41" i="25"/>
  <c r="E41" i="25"/>
  <c r="C41" i="25" s="1"/>
  <c r="I40" i="25"/>
  <c r="E40" i="25"/>
  <c r="C40" i="25"/>
  <c r="I39" i="25"/>
  <c r="E39" i="25"/>
  <c r="C39" i="25"/>
  <c r="I38" i="25"/>
  <c r="C38" i="25" s="1"/>
  <c r="E38" i="25"/>
  <c r="I37" i="25"/>
  <c r="E37" i="25"/>
  <c r="C37" i="25" s="1"/>
  <c r="C36" i="25"/>
  <c r="I35" i="25"/>
  <c r="E35" i="25"/>
  <c r="C35" i="25" s="1"/>
  <c r="I34" i="25"/>
  <c r="E34" i="25"/>
  <c r="C34" i="25"/>
  <c r="I33" i="25"/>
  <c r="E33" i="25"/>
  <c r="C33" i="25"/>
  <c r="I32" i="25"/>
  <c r="I85" i="25" s="1"/>
  <c r="I86" i="25" s="1"/>
  <c r="I88" i="25" s="1"/>
  <c r="I95" i="25" s="1"/>
  <c r="H32" i="25"/>
  <c r="H85" i="25" s="1"/>
  <c r="F32" i="25"/>
  <c r="F85" i="25" s="1"/>
  <c r="D32" i="25"/>
  <c r="D85" i="25" s="1"/>
  <c r="B32" i="25"/>
  <c r="E28" i="25"/>
  <c r="E27" i="25" s="1"/>
  <c r="K27" i="25" s="1"/>
  <c r="H27" i="25"/>
  <c r="F27" i="25"/>
  <c r="C27" i="25"/>
  <c r="E24" i="25"/>
  <c r="E22" i="25" s="1"/>
  <c r="H23" i="25"/>
  <c r="H22" i="25" s="1"/>
  <c r="C22" i="25"/>
  <c r="B22" i="25"/>
  <c r="H21" i="25"/>
  <c r="F20" i="25"/>
  <c r="D19" i="25"/>
  <c r="D16" i="25" s="1"/>
  <c r="D30" i="25" s="1"/>
  <c r="D18" i="25"/>
  <c r="D17" i="25"/>
  <c r="H16" i="25"/>
  <c r="F16" i="25"/>
  <c r="F30" i="25" s="1"/>
  <c r="F86" i="25" s="1"/>
  <c r="F88" i="25" s="1"/>
  <c r="F95" i="25" s="1"/>
  <c r="C16" i="25"/>
  <c r="B16" i="25"/>
  <c r="H15" i="25"/>
  <c r="H13" i="25" s="1"/>
  <c r="H30" i="25" s="1"/>
  <c r="H86" i="25" s="1"/>
  <c r="H88" i="25" s="1"/>
  <c r="H95" i="25" s="1"/>
  <c r="J13" i="25"/>
  <c r="J30" i="25" s="1"/>
  <c r="C13" i="25"/>
  <c r="B13" i="25"/>
  <c r="E11" i="25"/>
  <c r="K11" i="25" s="1"/>
  <c r="C11" i="25"/>
  <c r="E9" i="25"/>
  <c r="C9" i="25"/>
  <c r="K13" i="25" l="1"/>
  <c r="C32" i="25"/>
  <c r="K22" i="25"/>
  <c r="C60" i="25"/>
  <c r="E30" i="25"/>
  <c r="J60" i="25"/>
  <c r="E32" i="25"/>
  <c r="E85" i="25" s="1"/>
  <c r="B30" i="25"/>
  <c r="B86" i="25" s="1"/>
  <c r="B88" i="25" s="1"/>
  <c r="B95" i="25" s="1"/>
  <c r="C30" i="25"/>
  <c r="D95" i="26"/>
  <c r="K95" i="26" s="1"/>
  <c r="K88" i="26"/>
  <c r="D86" i="25"/>
  <c r="K30" i="25"/>
  <c r="K127" i="25"/>
  <c r="J85" i="25"/>
  <c r="J86" i="25" s="1"/>
  <c r="J88" i="25" s="1"/>
  <c r="J95" i="25" s="1"/>
  <c r="K9" i="25"/>
  <c r="K16" i="25"/>
  <c r="C69" i="24"/>
  <c r="J69" i="24" s="1"/>
  <c r="B58" i="24"/>
  <c r="B30" i="24"/>
  <c r="B25" i="24"/>
  <c r="B22" i="24"/>
  <c r="B16" i="24"/>
  <c r="B13" i="24"/>
  <c r="K165" i="24"/>
  <c r="K162" i="24"/>
  <c r="K161" i="24"/>
  <c r="K157" i="24"/>
  <c r="K153" i="24"/>
  <c r="K150" i="24"/>
  <c r="M130" i="24"/>
  <c r="K104" i="24"/>
  <c r="E100" i="24"/>
  <c r="E99" i="24"/>
  <c r="E98" i="24"/>
  <c r="J92" i="24"/>
  <c r="I92" i="24"/>
  <c r="H92" i="24"/>
  <c r="F92" i="24"/>
  <c r="E92" i="24"/>
  <c r="D92" i="24"/>
  <c r="C92" i="24"/>
  <c r="C82" i="24"/>
  <c r="J82" i="24" s="1"/>
  <c r="C81" i="24"/>
  <c r="J81" i="24" s="1"/>
  <c r="C80" i="24"/>
  <c r="J80" i="24" s="1"/>
  <c r="C78" i="24"/>
  <c r="J78" i="24" s="1"/>
  <c r="C77" i="24"/>
  <c r="J77" i="24" s="1"/>
  <c r="J76" i="24"/>
  <c r="C75" i="24"/>
  <c r="J75" i="24" s="1"/>
  <c r="C74" i="24"/>
  <c r="J74" i="24" s="1"/>
  <c r="C73" i="24"/>
  <c r="J73" i="24" s="1"/>
  <c r="C72" i="24"/>
  <c r="J72" i="24" s="1"/>
  <c r="C71" i="24"/>
  <c r="J71" i="24" s="1"/>
  <c r="C70" i="24"/>
  <c r="J70" i="24" s="1"/>
  <c r="C68" i="24"/>
  <c r="J68" i="24" s="1"/>
  <c r="C67" i="24"/>
  <c r="J67" i="24" s="1"/>
  <c r="C66" i="24"/>
  <c r="J66" i="24" s="1"/>
  <c r="C65" i="24"/>
  <c r="J65" i="24" s="1"/>
  <c r="C64" i="24"/>
  <c r="J64" i="24" s="1"/>
  <c r="C63" i="24"/>
  <c r="J63" i="24" s="1"/>
  <c r="J62" i="24"/>
  <c r="C61" i="24"/>
  <c r="J61" i="24" s="1"/>
  <c r="C60" i="24"/>
  <c r="J60" i="24" s="1"/>
  <c r="C59" i="24"/>
  <c r="J59" i="24" s="1"/>
  <c r="C58" i="24"/>
  <c r="I57" i="24"/>
  <c r="C57" i="24" s="1"/>
  <c r="E57" i="24"/>
  <c r="I56" i="24"/>
  <c r="C56" i="24" s="1"/>
  <c r="I55" i="24"/>
  <c r="E55" i="24"/>
  <c r="C55" i="24"/>
  <c r="C54" i="24"/>
  <c r="I53" i="24"/>
  <c r="E53" i="24"/>
  <c r="C53" i="24"/>
  <c r="I52" i="24"/>
  <c r="C52" i="24" s="1"/>
  <c r="E52" i="24"/>
  <c r="I51" i="24"/>
  <c r="E51" i="24"/>
  <c r="C51" i="24" s="1"/>
  <c r="C50" i="24"/>
  <c r="C49" i="24"/>
  <c r="I47" i="24"/>
  <c r="C47" i="24" s="1"/>
  <c r="E47" i="24"/>
  <c r="I46" i="24"/>
  <c r="E46" i="24"/>
  <c r="C46" i="24" s="1"/>
  <c r="C45" i="24"/>
  <c r="I44" i="24"/>
  <c r="E44" i="24"/>
  <c r="C44" i="24" s="1"/>
  <c r="I43" i="24"/>
  <c r="E43" i="24"/>
  <c r="C43" i="24" s="1"/>
  <c r="I42" i="24"/>
  <c r="E42" i="24"/>
  <c r="C42" i="24"/>
  <c r="I41" i="24"/>
  <c r="C41" i="24" s="1"/>
  <c r="E41" i="24"/>
  <c r="I40" i="24"/>
  <c r="E40" i="24"/>
  <c r="C40" i="24" s="1"/>
  <c r="I39" i="24"/>
  <c r="E39" i="24"/>
  <c r="C39" i="24" s="1"/>
  <c r="I38" i="24"/>
  <c r="E38" i="24"/>
  <c r="C38" i="24"/>
  <c r="I37" i="24"/>
  <c r="E37" i="24"/>
  <c r="C37" i="24"/>
  <c r="I36" i="24"/>
  <c r="E36" i="24"/>
  <c r="C36" i="24" s="1"/>
  <c r="I35" i="24"/>
  <c r="E35" i="24"/>
  <c r="C35" i="24" s="1"/>
  <c r="C34" i="24"/>
  <c r="I33" i="24"/>
  <c r="E33" i="24"/>
  <c r="E30" i="24" s="1"/>
  <c r="E83" i="24" s="1"/>
  <c r="I32" i="24"/>
  <c r="E32" i="24"/>
  <c r="C32" i="24"/>
  <c r="I31" i="24"/>
  <c r="E31" i="24"/>
  <c r="C31" i="24"/>
  <c r="I30" i="24"/>
  <c r="I83" i="24" s="1"/>
  <c r="H30" i="24"/>
  <c r="H83" i="24" s="1"/>
  <c r="F30" i="24"/>
  <c r="F83" i="24" s="1"/>
  <c r="D30" i="24"/>
  <c r="D83" i="24" s="1"/>
  <c r="E26" i="24"/>
  <c r="H25" i="24"/>
  <c r="F25" i="24"/>
  <c r="E25" i="24"/>
  <c r="C25" i="24"/>
  <c r="E24" i="24"/>
  <c r="E22" i="24" s="1"/>
  <c r="K22" i="24" s="1"/>
  <c r="H23" i="24"/>
  <c r="H22" i="24" s="1"/>
  <c r="C22" i="24"/>
  <c r="H21" i="24"/>
  <c r="H16" i="24" s="1"/>
  <c r="F20" i="24"/>
  <c r="F16" i="24" s="1"/>
  <c r="F28" i="24" s="1"/>
  <c r="F84" i="24" s="1"/>
  <c r="F86" i="24" s="1"/>
  <c r="F93" i="24" s="1"/>
  <c r="D19" i="24"/>
  <c r="D18" i="24"/>
  <c r="D17" i="24"/>
  <c r="D16" i="24" s="1"/>
  <c r="D28" i="24" s="1"/>
  <c r="D84" i="24" s="1"/>
  <c r="C16" i="24"/>
  <c r="H15" i="24"/>
  <c r="H13" i="24" s="1"/>
  <c r="J13" i="24"/>
  <c r="J28" i="24" s="1"/>
  <c r="E13" i="24"/>
  <c r="C13" i="24"/>
  <c r="E11" i="24"/>
  <c r="K11" i="24" s="1"/>
  <c r="C11" i="24"/>
  <c r="E9" i="24"/>
  <c r="C9" i="24"/>
  <c r="J164" i="23"/>
  <c r="J161" i="23"/>
  <c r="J160" i="23"/>
  <c r="J156" i="23"/>
  <c r="J152" i="23"/>
  <c r="J149" i="23"/>
  <c r="L129" i="23"/>
  <c r="J103" i="23"/>
  <c r="I91" i="23"/>
  <c r="H91" i="23"/>
  <c r="G91" i="23"/>
  <c r="E91" i="23"/>
  <c r="D91" i="23"/>
  <c r="C91" i="23"/>
  <c r="B91" i="23"/>
  <c r="B81" i="23"/>
  <c r="I81" i="23" s="1"/>
  <c r="B80" i="23"/>
  <c r="I80" i="23" s="1"/>
  <c r="B79" i="23"/>
  <c r="I79" i="23" s="1"/>
  <c r="B77" i="23"/>
  <c r="I77" i="23" s="1"/>
  <c r="B76" i="23"/>
  <c r="I76" i="23" s="1"/>
  <c r="I75" i="23"/>
  <c r="B74" i="23"/>
  <c r="I74" i="23" s="1"/>
  <c r="B73" i="23"/>
  <c r="I73" i="23" s="1"/>
  <c r="B72" i="23"/>
  <c r="I72" i="23" s="1"/>
  <c r="B71" i="23"/>
  <c r="I71" i="23" s="1"/>
  <c r="B70" i="23"/>
  <c r="I70" i="23" s="1"/>
  <c r="B69" i="23"/>
  <c r="I69" i="23" s="1"/>
  <c r="B68" i="23"/>
  <c r="I68" i="23" s="1"/>
  <c r="B67" i="23"/>
  <c r="I67" i="23" s="1"/>
  <c r="B66" i="23"/>
  <c r="I66" i="23" s="1"/>
  <c r="B65" i="23"/>
  <c r="I65" i="23" s="1"/>
  <c r="B64" i="23"/>
  <c r="I64" i="23" s="1"/>
  <c r="B63" i="23"/>
  <c r="I63" i="23" s="1"/>
  <c r="B62" i="23"/>
  <c r="I62" i="23" s="1"/>
  <c r="I61" i="23"/>
  <c r="B60" i="23"/>
  <c r="I60" i="23" s="1"/>
  <c r="B59" i="23"/>
  <c r="I59" i="23" s="1"/>
  <c r="B58" i="23"/>
  <c r="I58" i="23" s="1"/>
  <c r="B57" i="23"/>
  <c r="H56" i="23"/>
  <c r="D56" i="23"/>
  <c r="B56" i="23"/>
  <c r="H55" i="23"/>
  <c r="B55" i="23" s="1"/>
  <c r="H54" i="23"/>
  <c r="D54" i="23"/>
  <c r="B54" i="23"/>
  <c r="B53" i="23"/>
  <c r="H52" i="23"/>
  <c r="D52" i="23"/>
  <c r="B52" i="23"/>
  <c r="H51" i="23"/>
  <c r="D51" i="23"/>
  <c r="B51" i="23"/>
  <c r="H50" i="23"/>
  <c r="B50" i="23" s="1"/>
  <c r="D50" i="23"/>
  <c r="B49" i="23"/>
  <c r="B48" i="23"/>
  <c r="H47" i="23"/>
  <c r="D47" i="23"/>
  <c r="B47" i="23"/>
  <c r="H46" i="23"/>
  <c r="B46" i="23" s="1"/>
  <c r="D46" i="23"/>
  <c r="B45" i="23"/>
  <c r="H44" i="23"/>
  <c r="D44" i="23"/>
  <c r="B44" i="23" s="1"/>
  <c r="H43" i="23"/>
  <c r="D43" i="23"/>
  <c r="B43" i="23" s="1"/>
  <c r="H42" i="23"/>
  <c r="D42" i="23"/>
  <c r="B42" i="23"/>
  <c r="H41" i="23"/>
  <c r="D41" i="23"/>
  <c r="B41" i="23"/>
  <c r="H40" i="23"/>
  <c r="B40" i="23" s="1"/>
  <c r="D40" i="23"/>
  <c r="H39" i="23"/>
  <c r="D39" i="23"/>
  <c r="B39" i="23" s="1"/>
  <c r="H38" i="23"/>
  <c r="D38" i="23"/>
  <c r="B38" i="23"/>
  <c r="H37" i="23"/>
  <c r="D37" i="23"/>
  <c r="B37" i="23"/>
  <c r="H36" i="23"/>
  <c r="B36" i="23" s="1"/>
  <c r="D36" i="23"/>
  <c r="H35" i="23"/>
  <c r="D35" i="23"/>
  <c r="B35" i="23" s="1"/>
  <c r="B34" i="23"/>
  <c r="H33" i="23"/>
  <c r="D33" i="23"/>
  <c r="D30" i="23" s="1"/>
  <c r="D82" i="23" s="1"/>
  <c r="H32" i="23"/>
  <c r="D32" i="23"/>
  <c r="B32" i="23"/>
  <c r="H31" i="23"/>
  <c r="D31" i="23"/>
  <c r="B31" i="23"/>
  <c r="H30" i="23"/>
  <c r="H82" i="23" s="1"/>
  <c r="H83" i="23" s="1"/>
  <c r="H85" i="23" s="1"/>
  <c r="H92" i="23" s="1"/>
  <c r="G30" i="23"/>
  <c r="G82" i="23" s="1"/>
  <c r="E30" i="23"/>
  <c r="E82" i="23" s="1"/>
  <c r="C30" i="23"/>
  <c r="C82" i="23" s="1"/>
  <c r="D26" i="23"/>
  <c r="G25" i="23"/>
  <c r="D25" i="23"/>
  <c r="J25" i="23" s="1"/>
  <c r="B25" i="23"/>
  <c r="D24" i="23"/>
  <c r="G22" i="23"/>
  <c r="D22" i="23"/>
  <c r="J22" i="23" s="1"/>
  <c r="B22" i="23"/>
  <c r="G21" i="23"/>
  <c r="E20" i="23"/>
  <c r="C19" i="23"/>
  <c r="C18" i="23"/>
  <c r="C17" i="23"/>
  <c r="C16" i="23" s="1"/>
  <c r="C28" i="23" s="1"/>
  <c r="G16" i="23"/>
  <c r="E16" i="23"/>
  <c r="E28" i="23" s="1"/>
  <c r="E83" i="23" s="1"/>
  <c r="E85" i="23" s="1"/>
  <c r="E92" i="23" s="1"/>
  <c r="B16" i="23"/>
  <c r="G15" i="23"/>
  <c r="G13" i="23" s="1"/>
  <c r="G28" i="23" s="1"/>
  <c r="G83" i="23" s="1"/>
  <c r="G85" i="23" s="1"/>
  <c r="G92" i="23" s="1"/>
  <c r="I13" i="23"/>
  <c r="I28" i="23" s="1"/>
  <c r="D13" i="23"/>
  <c r="B13" i="23"/>
  <c r="D11" i="23"/>
  <c r="J11" i="23" s="1"/>
  <c r="B11" i="23"/>
  <c r="D9" i="23"/>
  <c r="B9" i="23"/>
  <c r="B28" i="23" s="1"/>
  <c r="B83" i="23" s="1"/>
  <c r="B85" i="23" s="1"/>
  <c r="B30" i="23" l="1"/>
  <c r="H28" i="24"/>
  <c r="H84" i="24" s="1"/>
  <c r="H86" i="24" s="1"/>
  <c r="H93" i="24" s="1"/>
  <c r="D28" i="23"/>
  <c r="D83" i="23" s="1"/>
  <c r="D85" i="23" s="1"/>
  <c r="D92" i="23" s="1"/>
  <c r="B33" i="23"/>
  <c r="C28" i="24"/>
  <c r="K25" i="24"/>
  <c r="C33" i="24"/>
  <c r="C30" i="24" s="1"/>
  <c r="E28" i="24"/>
  <c r="E84" i="24" s="1"/>
  <c r="E86" i="24" s="1"/>
  <c r="E93" i="24" s="1"/>
  <c r="K13" i="24"/>
  <c r="B92" i="23"/>
  <c r="B103" i="23" s="1"/>
  <c r="I57" i="23"/>
  <c r="J58" i="24"/>
  <c r="J83" i="24" s="1"/>
  <c r="K32" i="25"/>
  <c r="C85" i="25"/>
  <c r="C86" i="25" s="1"/>
  <c r="C88" i="25" s="1"/>
  <c r="C95" i="25" s="1"/>
  <c r="C97" i="25" s="1"/>
  <c r="C106" i="25" s="1"/>
  <c r="J13" i="23"/>
  <c r="E86" i="25"/>
  <c r="E88" i="25" s="1"/>
  <c r="E95" i="25" s="1"/>
  <c r="B28" i="24"/>
  <c r="B84" i="24" s="1"/>
  <c r="B86" i="24" s="1"/>
  <c r="B93" i="24" s="1"/>
  <c r="I84" i="24"/>
  <c r="I86" i="24" s="1"/>
  <c r="I93" i="24" s="1"/>
  <c r="C84" i="24"/>
  <c r="C86" i="24" s="1"/>
  <c r="C93" i="24" s="1"/>
  <c r="C95" i="24" s="1"/>
  <c r="C104" i="24" s="1"/>
  <c r="K85" i="25"/>
  <c r="K151" i="25"/>
  <c r="D88" i="25"/>
  <c r="K86" i="25"/>
  <c r="K125" i="24"/>
  <c r="J84" i="24"/>
  <c r="J86" i="24" s="1"/>
  <c r="J93" i="24" s="1"/>
  <c r="K9" i="24"/>
  <c r="K16" i="24"/>
  <c r="K30" i="24"/>
  <c r="C83" i="23"/>
  <c r="J28" i="23"/>
  <c r="J124" i="23"/>
  <c r="I82" i="23"/>
  <c r="I83" i="23" s="1"/>
  <c r="I85" i="23" s="1"/>
  <c r="I92" i="23" s="1"/>
  <c r="J9" i="23"/>
  <c r="J16" i="23"/>
  <c r="J30" i="23"/>
  <c r="J149" i="20"/>
  <c r="K28" i="24" l="1"/>
  <c r="D95" i="25"/>
  <c r="K95" i="25" s="1"/>
  <c r="K88" i="25"/>
  <c r="K83" i="24"/>
  <c r="K149" i="24"/>
  <c r="D86" i="24"/>
  <c r="K84" i="24"/>
  <c r="J82" i="23"/>
  <c r="J148" i="23"/>
  <c r="C85" i="23"/>
  <c r="J83" i="23"/>
  <c r="B58" i="20"/>
  <c r="B53" i="20"/>
  <c r="D93" i="24" l="1"/>
  <c r="K93" i="24" s="1"/>
  <c r="K86" i="24"/>
  <c r="C92" i="23"/>
  <c r="J92" i="23" s="1"/>
  <c r="J85" i="23"/>
  <c r="B80" i="20"/>
  <c r="I80" i="20" s="1"/>
  <c r="I61" i="20"/>
  <c r="B59" i="20"/>
  <c r="H32" i="20"/>
  <c r="D32" i="20"/>
  <c r="H55" i="20"/>
  <c r="B55" i="20" s="1"/>
  <c r="B45" i="20"/>
  <c r="D36" i="20"/>
  <c r="D24" i="20"/>
  <c r="G23" i="20"/>
  <c r="G22" i="20" s="1"/>
  <c r="G21" i="20"/>
  <c r="E25" i="20"/>
  <c r="D22" i="20"/>
  <c r="C19" i="20"/>
  <c r="C17" i="20"/>
  <c r="C18" i="20"/>
  <c r="B11" i="20"/>
  <c r="B32" i="20" l="1"/>
  <c r="I59" i="20"/>
  <c r="D37" i="22"/>
  <c r="D50" i="22"/>
  <c r="D49" i="22"/>
  <c r="B12" i="22"/>
  <c r="B10" i="22"/>
  <c r="C17" i="22" l="1"/>
  <c r="D12" i="22"/>
  <c r="B24" i="22" l="1"/>
  <c r="B21" i="22"/>
  <c r="B25" i="20"/>
  <c r="D25" i="22" l="1"/>
  <c r="J137" i="22"/>
  <c r="L113" i="22"/>
  <c r="I87" i="22"/>
  <c r="I86" i="22"/>
  <c r="I85" i="22"/>
  <c r="I84" i="22"/>
  <c r="J144" i="22" s="1"/>
  <c r="B84" i="22"/>
  <c r="B88" i="22" s="1"/>
  <c r="B89" i="22" s="1"/>
  <c r="J140" i="22"/>
  <c r="B77" i="22"/>
  <c r="I77" i="22" s="1"/>
  <c r="B74" i="22"/>
  <c r="I74" i="22" s="1"/>
  <c r="B76" i="22"/>
  <c r="I76" i="22" s="1"/>
  <c r="B73" i="22"/>
  <c r="I73" i="22" s="1"/>
  <c r="B72" i="22"/>
  <c r="I72" i="22" s="1"/>
  <c r="I71" i="22"/>
  <c r="B70" i="22"/>
  <c r="I70" i="22" s="1"/>
  <c r="B69" i="22"/>
  <c r="I69" i="22" s="1"/>
  <c r="B68" i="22"/>
  <c r="I68" i="22" s="1"/>
  <c r="B67" i="22"/>
  <c r="I67" i="22" s="1"/>
  <c r="B66" i="22"/>
  <c r="I66" i="22" s="1"/>
  <c r="B65" i="22"/>
  <c r="I65" i="22" s="1"/>
  <c r="B64" i="22"/>
  <c r="I64" i="22" s="1"/>
  <c r="B63" i="22"/>
  <c r="I63" i="22" s="1"/>
  <c r="B62" i="22"/>
  <c r="I62" i="22" s="1"/>
  <c r="B61" i="22"/>
  <c r="I61" i="22" s="1"/>
  <c r="B60" i="22"/>
  <c r="I60" i="22" s="1"/>
  <c r="B59" i="22"/>
  <c r="I59" i="22" s="1"/>
  <c r="B57" i="22"/>
  <c r="I57" i="22" s="1"/>
  <c r="B56" i="22"/>
  <c r="I56" i="22" s="1"/>
  <c r="B55" i="22"/>
  <c r="H54" i="22"/>
  <c r="B54" i="22" s="1"/>
  <c r="D54" i="22"/>
  <c r="H51" i="22"/>
  <c r="D51" i="22"/>
  <c r="B51" i="22" s="1"/>
  <c r="H53" i="22"/>
  <c r="D53" i="22"/>
  <c r="B53" i="22" s="1"/>
  <c r="H50" i="22"/>
  <c r="B50" i="22" s="1"/>
  <c r="H49" i="22"/>
  <c r="B49" i="22" s="1"/>
  <c r="B48" i="22"/>
  <c r="B47" i="22"/>
  <c r="B46" i="22"/>
  <c r="H45" i="22"/>
  <c r="D45" i="22"/>
  <c r="B45" i="22" s="1"/>
  <c r="H44" i="22"/>
  <c r="D44" i="22"/>
  <c r="B44" i="22"/>
  <c r="H42" i="22"/>
  <c r="B42" i="22" s="1"/>
  <c r="D42" i="22"/>
  <c r="B43" i="22"/>
  <c r="H41" i="22"/>
  <c r="B41" i="22" s="1"/>
  <c r="D41" i="22"/>
  <c r="H40" i="22"/>
  <c r="D40" i="22"/>
  <c r="B40" i="22" s="1"/>
  <c r="H39" i="22"/>
  <c r="D39" i="22"/>
  <c r="B39" i="22" s="1"/>
  <c r="H38" i="22"/>
  <c r="D38" i="22"/>
  <c r="B38" i="22"/>
  <c r="H37" i="22"/>
  <c r="B37" i="22" s="1"/>
  <c r="H36" i="22"/>
  <c r="D36" i="22"/>
  <c r="B36" i="22" s="1"/>
  <c r="H35" i="22"/>
  <c r="D35" i="22"/>
  <c r="B35" i="22"/>
  <c r="H34" i="22"/>
  <c r="B34" i="22" s="1"/>
  <c r="D34" i="22"/>
  <c r="H33" i="22"/>
  <c r="D33" i="22"/>
  <c r="B33" i="22" s="1"/>
  <c r="B32" i="22"/>
  <c r="H31" i="22"/>
  <c r="D31" i="22"/>
  <c r="B31" i="22" s="1"/>
  <c r="H30" i="22"/>
  <c r="H29" i="22" s="1"/>
  <c r="H78" i="22" s="1"/>
  <c r="H79" i="22" s="1"/>
  <c r="H96" i="22" s="1"/>
  <c r="D30" i="22"/>
  <c r="B30" i="22" s="1"/>
  <c r="G29" i="22"/>
  <c r="G78" i="22" s="1"/>
  <c r="E29" i="22"/>
  <c r="E78" i="22" s="1"/>
  <c r="C29" i="22"/>
  <c r="C78" i="22" s="1"/>
  <c r="G24" i="22"/>
  <c r="J24" i="22"/>
  <c r="G23" i="22"/>
  <c r="G21" i="22" s="1"/>
  <c r="D22" i="22"/>
  <c r="D21" i="22"/>
  <c r="G20" i="22"/>
  <c r="E19" i="22"/>
  <c r="C18" i="22"/>
  <c r="C16" i="22"/>
  <c r="C15" i="22" s="1"/>
  <c r="C27" i="22" s="1"/>
  <c r="G15" i="22"/>
  <c r="E15" i="22"/>
  <c r="E27" i="22" s="1"/>
  <c r="E79" i="22" s="1"/>
  <c r="E96" i="22" s="1"/>
  <c r="B15" i="22"/>
  <c r="G14" i="22"/>
  <c r="G12" i="22" s="1"/>
  <c r="J12" i="22" s="1"/>
  <c r="I27" i="22"/>
  <c r="D10" i="22"/>
  <c r="J10" i="22" s="1"/>
  <c r="D8" i="22"/>
  <c r="B8" i="22"/>
  <c r="D98" i="20"/>
  <c r="B22" i="20"/>
  <c r="G25" i="20"/>
  <c r="J164" i="20"/>
  <c r="J161" i="20"/>
  <c r="J160" i="20"/>
  <c r="J152" i="20"/>
  <c r="L129" i="20"/>
  <c r="J103" i="20"/>
  <c r="D97" i="20"/>
  <c r="J156" i="20"/>
  <c r="I91" i="20"/>
  <c r="H91" i="20"/>
  <c r="G91" i="20"/>
  <c r="E91" i="20"/>
  <c r="D91" i="20"/>
  <c r="C91" i="20"/>
  <c r="B91" i="20"/>
  <c r="B81" i="20"/>
  <c r="I81" i="20" s="1"/>
  <c r="B77" i="20"/>
  <c r="I77" i="20" s="1"/>
  <c r="B79" i="20"/>
  <c r="I79" i="20" s="1"/>
  <c r="B76" i="20"/>
  <c r="I76" i="20" s="1"/>
  <c r="B74" i="20"/>
  <c r="I74" i="20" s="1"/>
  <c r="I75" i="20"/>
  <c r="B73" i="20"/>
  <c r="I73" i="20" s="1"/>
  <c r="B72" i="20"/>
  <c r="I72" i="20" s="1"/>
  <c r="B71" i="20"/>
  <c r="I71" i="20" s="1"/>
  <c r="B70" i="20"/>
  <c r="I70" i="20" s="1"/>
  <c r="B69" i="20"/>
  <c r="I69" i="20" s="1"/>
  <c r="B68" i="20"/>
  <c r="I68" i="20" s="1"/>
  <c r="B67" i="20"/>
  <c r="I67" i="20" s="1"/>
  <c r="B66" i="20"/>
  <c r="I66" i="20" s="1"/>
  <c r="B65" i="20"/>
  <c r="I65" i="20" s="1"/>
  <c r="B64" i="20"/>
  <c r="I64" i="20" s="1"/>
  <c r="B63" i="20"/>
  <c r="I63" i="20" s="1"/>
  <c r="B62" i="20"/>
  <c r="I62" i="20" s="1"/>
  <c r="B60" i="20"/>
  <c r="I58" i="20"/>
  <c r="H56" i="20"/>
  <c r="B56" i="20" s="1"/>
  <c r="D56" i="20"/>
  <c r="H52" i="20"/>
  <c r="D52" i="20"/>
  <c r="B52" i="20" s="1"/>
  <c r="H54" i="20"/>
  <c r="D54" i="20"/>
  <c r="B54" i="20"/>
  <c r="H51" i="20"/>
  <c r="B51" i="20" s="1"/>
  <c r="D51" i="20"/>
  <c r="H50" i="20"/>
  <c r="D50" i="20"/>
  <c r="B50" i="20" s="1"/>
  <c r="B49" i="20"/>
  <c r="B48" i="20"/>
  <c r="H47" i="20"/>
  <c r="B47" i="20" s="1"/>
  <c r="D47" i="20"/>
  <c r="H46" i="20"/>
  <c r="D46" i="20"/>
  <c r="B46" i="20" s="1"/>
  <c r="H44" i="20"/>
  <c r="D44" i="20"/>
  <c r="B44" i="20"/>
  <c r="H43" i="20"/>
  <c r="D43" i="20"/>
  <c r="B43" i="20"/>
  <c r="H42" i="20"/>
  <c r="B42" i="20" s="1"/>
  <c r="D42" i="20"/>
  <c r="H41" i="20"/>
  <c r="D41" i="20"/>
  <c r="B41" i="20" s="1"/>
  <c r="H40" i="20"/>
  <c r="D40" i="20"/>
  <c r="B40" i="20"/>
  <c r="H39" i="20"/>
  <c r="D39" i="20"/>
  <c r="B39" i="20"/>
  <c r="H38" i="20"/>
  <c r="B38" i="20" s="1"/>
  <c r="D38" i="20"/>
  <c r="H37" i="20"/>
  <c r="D37" i="20"/>
  <c r="B37" i="20" s="1"/>
  <c r="H36" i="20"/>
  <c r="B36" i="20"/>
  <c r="H35" i="20"/>
  <c r="D35" i="20"/>
  <c r="B34" i="20"/>
  <c r="H33" i="20"/>
  <c r="D33" i="20"/>
  <c r="B33" i="20" s="1"/>
  <c r="H31" i="20"/>
  <c r="H30" i="20" s="1"/>
  <c r="H82" i="20" s="1"/>
  <c r="D31" i="20"/>
  <c r="B31" i="20"/>
  <c r="G30" i="20"/>
  <c r="G82" i="20" s="1"/>
  <c r="E30" i="20"/>
  <c r="E82" i="20" s="1"/>
  <c r="D30" i="20"/>
  <c r="D82" i="20" s="1"/>
  <c r="C30" i="20"/>
  <c r="C82" i="20" s="1"/>
  <c r="D26" i="20"/>
  <c r="D25" i="20" s="1"/>
  <c r="E20" i="20"/>
  <c r="E16" i="20" s="1"/>
  <c r="E28" i="20" s="1"/>
  <c r="G16" i="20"/>
  <c r="B16" i="20"/>
  <c r="G15" i="20"/>
  <c r="G13" i="20" s="1"/>
  <c r="I13" i="20"/>
  <c r="I28" i="20" s="1"/>
  <c r="D13" i="20"/>
  <c r="B13" i="20"/>
  <c r="D11" i="20"/>
  <c r="D9" i="20"/>
  <c r="B9" i="20"/>
  <c r="D29" i="22" l="1"/>
  <c r="D78" i="22" s="1"/>
  <c r="I55" i="22"/>
  <c r="J13" i="20"/>
  <c r="D28" i="20"/>
  <c r="D83" i="20" s="1"/>
  <c r="B35" i="20"/>
  <c r="B30" i="20" s="1"/>
  <c r="B27" i="22"/>
  <c r="I60" i="20"/>
  <c r="I57" i="20" s="1"/>
  <c r="B57" i="20"/>
  <c r="B28" i="20"/>
  <c r="B83" i="20" s="1"/>
  <c r="B85" i="20" s="1"/>
  <c r="J25" i="20"/>
  <c r="D27" i="22"/>
  <c r="J27" i="22" s="1"/>
  <c r="J11" i="20"/>
  <c r="D85" i="20"/>
  <c r="D92" i="20" s="1"/>
  <c r="E83" i="20"/>
  <c r="E85" i="20" s="1"/>
  <c r="E92" i="20" s="1"/>
  <c r="H83" i="20"/>
  <c r="H85" i="20" s="1"/>
  <c r="H92" i="20" s="1"/>
  <c r="G27" i="22"/>
  <c r="G79" i="22" s="1"/>
  <c r="G96" i="22" s="1"/>
  <c r="J21" i="22"/>
  <c r="D79" i="22"/>
  <c r="D96" i="22" s="1"/>
  <c r="C79" i="22"/>
  <c r="J113" i="22"/>
  <c r="I78" i="22"/>
  <c r="I79" i="22" s="1"/>
  <c r="J8" i="22"/>
  <c r="J15" i="22"/>
  <c r="J29" i="22"/>
  <c r="I88" i="22"/>
  <c r="J148" i="22" s="1"/>
  <c r="J22" i="20"/>
  <c r="J9" i="20"/>
  <c r="J30" i="20"/>
  <c r="J124" i="20" l="1"/>
  <c r="I82" i="20"/>
  <c r="J82" i="20" s="1"/>
  <c r="I83" i="20"/>
  <c r="I85" i="20" s="1"/>
  <c r="I92" i="20" s="1"/>
  <c r="I89" i="22"/>
  <c r="J78" i="22"/>
  <c r="J136" i="22"/>
  <c r="C96" i="22"/>
  <c r="J79" i="22"/>
  <c r="J148" i="20" l="1"/>
  <c r="J149" i="22"/>
  <c r="J89" i="22"/>
  <c r="I96" i="22"/>
  <c r="J152" i="22" s="1"/>
  <c r="B92" i="20" l="1"/>
  <c r="B94" i="20" s="1"/>
  <c r="B103" i="20" s="1"/>
  <c r="G28" i="20"/>
  <c r="G83" i="20" s="1"/>
  <c r="D99" i="20"/>
  <c r="G85" i="20" l="1"/>
  <c r="G92" i="20" l="1"/>
  <c r="B29" i="22"/>
  <c r="B78" i="22"/>
  <c r="B79" i="22"/>
  <c r="B96" i="22" s="1"/>
  <c r="B98" i="22" s="1"/>
  <c r="C16" i="20"/>
  <c r="J16" i="20" l="1"/>
  <c r="C28" i="20"/>
  <c r="C83" i="20" l="1"/>
  <c r="J28" i="20"/>
  <c r="J83" i="20" l="1"/>
  <c r="C85" i="20"/>
  <c r="J85" i="20" l="1"/>
  <c r="C92" i="20"/>
  <c r="J92" i="20" s="1"/>
  <c r="C101" i="29"/>
  <c r="B101" i="28"/>
  <c r="C104" i="26"/>
  <c r="B101" i="20"/>
  <c r="C102" i="24"/>
  <c r="C104" i="25"/>
  <c r="B101" i="23"/>
  <c r="B101" i="27"/>
</calcChain>
</file>

<file path=xl/sharedStrings.xml><?xml version="1.0" encoding="utf-8"?>
<sst xmlns="http://schemas.openxmlformats.org/spreadsheetml/2006/main" count="1353" uniqueCount="226">
  <si>
    <t>科　　　　目</t>
    <rPh sb="0" eb="1">
      <t>カ</t>
    </rPh>
    <rPh sb="5" eb="6">
      <t>メ</t>
    </rPh>
    <phoneticPr fontId="1"/>
  </si>
  <si>
    <t>法人会計</t>
    <rPh sb="0" eb="2">
      <t>ホウジン</t>
    </rPh>
    <rPh sb="2" eb="4">
      <t>カイケイ</t>
    </rPh>
    <phoneticPr fontId="1"/>
  </si>
  <si>
    <t>公益目的事業</t>
    <rPh sb="0" eb="2">
      <t>コウエキ</t>
    </rPh>
    <rPh sb="2" eb="4">
      <t>モクテキ</t>
    </rPh>
    <rPh sb="4" eb="6">
      <t>ジギョウ</t>
    </rPh>
    <phoneticPr fontId="1"/>
  </si>
  <si>
    <t>予　算　額</t>
    <rPh sb="0" eb="1">
      <t>ヨ</t>
    </rPh>
    <rPh sb="2" eb="3">
      <t>ザン</t>
    </rPh>
    <rPh sb="4" eb="5">
      <t>ガク</t>
    </rPh>
    <phoneticPr fontId="1"/>
  </si>
  <si>
    <t>Ⅰ　事業活動収支の部</t>
    <rPh sb="2" eb="4">
      <t>ジギョウ</t>
    </rPh>
    <rPh sb="4" eb="6">
      <t>カツドウ</t>
    </rPh>
    <rPh sb="6" eb="8">
      <t>シュウシ</t>
    </rPh>
    <rPh sb="9" eb="10">
      <t>ブ</t>
    </rPh>
    <phoneticPr fontId="1"/>
  </si>
  <si>
    <t>　１　事業活動収入</t>
    <rPh sb="3" eb="5">
      <t>ジギョウ</t>
    </rPh>
    <rPh sb="5" eb="7">
      <t>カツドウ</t>
    </rPh>
    <rPh sb="7" eb="9">
      <t>シュウニュウ</t>
    </rPh>
    <phoneticPr fontId="1"/>
  </si>
  <si>
    <t>　2　事業活動費支出</t>
    <rPh sb="3" eb="5">
      <t>ジギョウ</t>
    </rPh>
    <rPh sb="5" eb="7">
      <t>カツドウ</t>
    </rPh>
    <rPh sb="7" eb="8">
      <t>ヒ</t>
    </rPh>
    <rPh sb="8" eb="10">
      <t>シシュツ</t>
    </rPh>
    <phoneticPr fontId="1"/>
  </si>
  <si>
    <t>　１　投資活動収入</t>
    <rPh sb="3" eb="5">
      <t>トウシ</t>
    </rPh>
    <rPh sb="5" eb="7">
      <t>カツドウ</t>
    </rPh>
    <rPh sb="7" eb="9">
      <t>シュウニュウ</t>
    </rPh>
    <phoneticPr fontId="1"/>
  </si>
  <si>
    <t>Ⅱ　投資活動収支の部</t>
    <rPh sb="2" eb="4">
      <t>トウシ</t>
    </rPh>
    <rPh sb="4" eb="6">
      <t>カツドウ</t>
    </rPh>
    <rPh sb="6" eb="8">
      <t>シュウシ</t>
    </rPh>
    <rPh sb="9" eb="10">
      <t>ブ</t>
    </rPh>
    <phoneticPr fontId="1"/>
  </si>
  <si>
    <t>管理費</t>
    <rPh sb="0" eb="2">
      <t>カンリ</t>
    </rPh>
    <rPh sb="2" eb="3">
      <t>ヒ</t>
    </rPh>
    <phoneticPr fontId="1"/>
  </si>
  <si>
    <t>旅費交通費</t>
    <rPh sb="0" eb="2">
      <t>リョヒ</t>
    </rPh>
    <rPh sb="2" eb="5">
      <t>コウツウヒ</t>
    </rPh>
    <phoneticPr fontId="1"/>
  </si>
  <si>
    <t>給料手当</t>
    <rPh sb="0" eb="2">
      <t>キュウリョウ</t>
    </rPh>
    <rPh sb="2" eb="4">
      <t>テアテ</t>
    </rPh>
    <phoneticPr fontId="1"/>
  </si>
  <si>
    <t>通信運搬費</t>
    <rPh sb="0" eb="2">
      <t>ツウシン</t>
    </rPh>
    <rPh sb="2" eb="4">
      <t>ウンパン</t>
    </rPh>
    <rPh sb="4" eb="5">
      <t>ヒ</t>
    </rPh>
    <phoneticPr fontId="1"/>
  </si>
  <si>
    <t>消耗什器備品費</t>
    <rPh sb="0" eb="2">
      <t>ショウモウ</t>
    </rPh>
    <rPh sb="2" eb="4">
      <t>ジュウキ</t>
    </rPh>
    <rPh sb="4" eb="6">
      <t>ビヒン</t>
    </rPh>
    <rPh sb="6" eb="7">
      <t>ヒ</t>
    </rPh>
    <phoneticPr fontId="1"/>
  </si>
  <si>
    <t>消耗品費</t>
    <rPh sb="0" eb="2">
      <t>ショウモウ</t>
    </rPh>
    <rPh sb="2" eb="3">
      <t>ヒン</t>
    </rPh>
    <rPh sb="3" eb="4">
      <t>ヒ</t>
    </rPh>
    <phoneticPr fontId="1"/>
  </si>
  <si>
    <t>印刷製本費</t>
    <rPh sb="0" eb="2">
      <t>インサツ</t>
    </rPh>
    <rPh sb="2" eb="4">
      <t>セイホン</t>
    </rPh>
    <rPh sb="4" eb="5">
      <t>ヒ</t>
    </rPh>
    <phoneticPr fontId="1"/>
  </si>
  <si>
    <t>賃借料</t>
    <rPh sb="0" eb="3">
      <t>チンシャクリョウ</t>
    </rPh>
    <phoneticPr fontId="1"/>
  </si>
  <si>
    <t>新聞図書費</t>
    <rPh sb="0" eb="2">
      <t>シンブン</t>
    </rPh>
    <rPh sb="2" eb="4">
      <t>トショ</t>
    </rPh>
    <rPh sb="4" eb="5">
      <t>ヒ</t>
    </rPh>
    <phoneticPr fontId="1"/>
  </si>
  <si>
    <t>雑費</t>
    <rPh sb="0" eb="2">
      <t>ザッピ</t>
    </rPh>
    <phoneticPr fontId="1"/>
  </si>
  <si>
    <t>総計</t>
    <rPh sb="0" eb="2">
      <t>ソウケイ</t>
    </rPh>
    <phoneticPr fontId="1"/>
  </si>
  <si>
    <t>一般管理費　15％</t>
    <rPh sb="0" eb="2">
      <t>イッパン</t>
    </rPh>
    <rPh sb="2" eb="5">
      <t>カンリヒ</t>
    </rPh>
    <phoneticPr fontId="1"/>
  </si>
  <si>
    <t>合　　　　計</t>
    <rPh sb="0" eb="1">
      <t>ゴウ</t>
    </rPh>
    <rPh sb="5" eb="6">
      <t>ケイ</t>
    </rPh>
    <phoneticPr fontId="1"/>
  </si>
  <si>
    <t>管理費　　　　85％</t>
    <rPh sb="0" eb="3">
      <t>カンリヒ</t>
    </rPh>
    <phoneticPr fontId="1"/>
  </si>
  <si>
    <t>総計の</t>
    <rPh sb="0" eb="2">
      <t>ソウケイ</t>
    </rPh>
    <phoneticPr fontId="1"/>
  </si>
  <si>
    <t>福利厚生費</t>
    <rPh sb="0" eb="2">
      <t>フクリ</t>
    </rPh>
    <rPh sb="2" eb="4">
      <t>コウセイ</t>
    </rPh>
    <rPh sb="4" eb="5">
      <t>ヒ</t>
    </rPh>
    <phoneticPr fontId="1"/>
  </si>
  <si>
    <t>実施事業等会計</t>
    <rPh sb="0" eb="2">
      <t>ジッシ</t>
    </rPh>
    <rPh sb="2" eb="3">
      <t>コト</t>
    </rPh>
    <rPh sb="3" eb="4">
      <t>ギョウ</t>
    </rPh>
    <rPh sb="4" eb="5">
      <t>トウ</t>
    </rPh>
    <rPh sb="5" eb="7">
      <t>カイケイ</t>
    </rPh>
    <phoneticPr fontId="1"/>
  </si>
  <si>
    <t>　</t>
    <phoneticPr fontId="2"/>
  </si>
  <si>
    <t>会議費</t>
    <rPh sb="0" eb="3">
      <t>カイギヒ</t>
    </rPh>
    <phoneticPr fontId="2"/>
  </si>
  <si>
    <t>修繕費</t>
    <rPh sb="0" eb="2">
      <t>シュウゼン</t>
    </rPh>
    <rPh sb="2" eb="3">
      <t>ヒ</t>
    </rPh>
    <phoneticPr fontId="1"/>
  </si>
  <si>
    <t>燃料費</t>
    <rPh sb="0" eb="3">
      <t>ネンリョウヒ</t>
    </rPh>
    <phoneticPr fontId="1"/>
  </si>
  <si>
    <t>光熱水料費</t>
    <rPh sb="0" eb="2">
      <t>コウネツ</t>
    </rPh>
    <rPh sb="2" eb="3">
      <t>ミズ</t>
    </rPh>
    <rPh sb="3" eb="4">
      <t>リョウ</t>
    </rPh>
    <rPh sb="4" eb="5">
      <t>ヒ</t>
    </rPh>
    <phoneticPr fontId="1"/>
  </si>
  <si>
    <t>保険料</t>
    <rPh sb="0" eb="3">
      <t>ホケンリョウ</t>
    </rPh>
    <phoneticPr fontId="1"/>
  </si>
  <si>
    <t>租税公課</t>
    <rPh sb="0" eb="2">
      <t>ソゼイ</t>
    </rPh>
    <rPh sb="2" eb="3">
      <t>コウ</t>
    </rPh>
    <phoneticPr fontId="1"/>
  </si>
  <si>
    <t>支払負担金</t>
    <rPh sb="0" eb="2">
      <t>シハラ</t>
    </rPh>
    <rPh sb="2" eb="5">
      <t>フタンキン</t>
    </rPh>
    <phoneticPr fontId="1"/>
  </si>
  <si>
    <t>リース料</t>
    <rPh sb="3" eb="4">
      <t>リョウ</t>
    </rPh>
    <phoneticPr fontId="2"/>
  </si>
  <si>
    <t>事務所管理費</t>
    <rPh sb="0" eb="3">
      <t>ジムショ</t>
    </rPh>
    <rPh sb="3" eb="6">
      <t>カンリヒ</t>
    </rPh>
    <phoneticPr fontId="2"/>
  </si>
  <si>
    <t>支払手数料</t>
    <rPh sb="0" eb="2">
      <t>シハラ</t>
    </rPh>
    <rPh sb="2" eb="5">
      <t>テスウリョウ</t>
    </rPh>
    <phoneticPr fontId="2"/>
  </si>
  <si>
    <t>福利厚生事業</t>
    <rPh sb="0" eb="2">
      <t>フクリ</t>
    </rPh>
    <rPh sb="2" eb="4">
      <t>コウセイ</t>
    </rPh>
    <rPh sb="4" eb="6">
      <t>ジギョウ</t>
    </rPh>
    <phoneticPr fontId="1"/>
  </si>
  <si>
    <t>会員支援事業等</t>
    <rPh sb="0" eb="2">
      <t>カイイン</t>
    </rPh>
    <rPh sb="2" eb="4">
      <t>シエン</t>
    </rPh>
    <rPh sb="4" eb="6">
      <t>ジギョウ</t>
    </rPh>
    <rPh sb="6" eb="7">
      <t>トウ</t>
    </rPh>
    <phoneticPr fontId="1"/>
  </si>
  <si>
    <t>表彰費</t>
    <rPh sb="0" eb="2">
      <t>ヒョウショウ</t>
    </rPh>
    <rPh sb="2" eb="3">
      <t>ヒ</t>
    </rPh>
    <phoneticPr fontId="2"/>
  </si>
  <si>
    <t>　　</t>
    <phoneticPr fontId="2"/>
  </si>
  <si>
    <t>渉外慶弔費</t>
    <rPh sb="0" eb="2">
      <t>ショウガイ</t>
    </rPh>
    <rPh sb="2" eb="4">
      <t>ケイチョウ</t>
    </rPh>
    <rPh sb="4" eb="5">
      <t>ヒ</t>
    </rPh>
    <phoneticPr fontId="2"/>
  </si>
  <si>
    <t>　　　公益目的事業・共通　78％</t>
    <rPh sb="3" eb="5">
      <t>コウエキ</t>
    </rPh>
    <rPh sb="5" eb="7">
      <t>モクテキ</t>
    </rPh>
    <rPh sb="7" eb="9">
      <t>ジギョウ</t>
    </rPh>
    <rPh sb="10" eb="12">
      <t>キョウツウ</t>
    </rPh>
    <phoneticPr fontId="1"/>
  </si>
  <si>
    <t>　　　会員支援　　　　　　　　13％</t>
    <rPh sb="3" eb="5">
      <t>カイイン</t>
    </rPh>
    <rPh sb="5" eb="7">
      <t>シエン</t>
    </rPh>
    <phoneticPr fontId="1"/>
  </si>
  <si>
    <t>（単位 ： 円）</t>
    <rPh sb="1" eb="3">
      <t>タンイ</t>
    </rPh>
    <rPh sb="6" eb="7">
      <t>エン</t>
    </rPh>
    <phoneticPr fontId="1"/>
  </si>
  <si>
    <t>　　　　　　　その他会計</t>
    <rPh sb="9" eb="10">
      <t>タ</t>
    </rPh>
    <rPh sb="10" eb="12">
      <t>カイケイ</t>
    </rPh>
    <phoneticPr fontId="1"/>
  </si>
  <si>
    <t>公益共通</t>
    <rPh sb="0" eb="2">
      <t>コウエキ</t>
    </rPh>
    <rPh sb="2" eb="3">
      <t>トモ</t>
    </rPh>
    <rPh sb="3" eb="4">
      <t>コウキョウ</t>
    </rPh>
    <phoneticPr fontId="1"/>
  </si>
  <si>
    <t>その他共通</t>
    <rPh sb="2" eb="3">
      <t>タ</t>
    </rPh>
    <rPh sb="3" eb="4">
      <t>トモ</t>
    </rPh>
    <rPh sb="4" eb="5">
      <t>ツウ</t>
    </rPh>
    <phoneticPr fontId="2"/>
  </si>
  <si>
    <t>　　　 　 周年行事引当資産取得支出</t>
    <rPh sb="6" eb="8">
      <t>シュウネン</t>
    </rPh>
    <rPh sb="8" eb="10">
      <t>ギョウジ</t>
    </rPh>
    <rPh sb="10" eb="12">
      <t>ヒキアテ</t>
    </rPh>
    <rPh sb="12" eb="14">
      <t>シサン</t>
    </rPh>
    <rPh sb="14" eb="16">
      <t>シュトク</t>
    </rPh>
    <rPh sb="16" eb="18">
      <t>シシュツ</t>
    </rPh>
    <phoneticPr fontId="1"/>
  </si>
  <si>
    <t>　　　　  車両購入引当資産取得支出</t>
    <rPh sb="6" eb="8">
      <t>シャリョウ</t>
    </rPh>
    <rPh sb="8" eb="10">
      <t>コウニュウ</t>
    </rPh>
    <rPh sb="10" eb="11">
      <t>ヒ</t>
    </rPh>
    <rPh sb="11" eb="12">
      <t>ア</t>
    </rPh>
    <rPh sb="12" eb="14">
      <t>シサン</t>
    </rPh>
    <rPh sb="14" eb="16">
      <t>シュトク</t>
    </rPh>
    <rPh sb="16" eb="18">
      <t>シシュツ</t>
    </rPh>
    <phoneticPr fontId="2"/>
  </si>
  <si>
    <t>　　　　  退職給付引当資産取得支出</t>
    <rPh sb="6" eb="8">
      <t>タイショク</t>
    </rPh>
    <rPh sb="8" eb="10">
      <t>キュウフ</t>
    </rPh>
    <rPh sb="10" eb="12">
      <t>ヒキアテ</t>
    </rPh>
    <rPh sb="12" eb="14">
      <t>シサン</t>
    </rPh>
    <rPh sb="14" eb="16">
      <t>シュトク</t>
    </rPh>
    <rPh sb="16" eb="18">
      <t>シシュツ</t>
    </rPh>
    <phoneticPr fontId="1"/>
  </si>
  <si>
    <t>※予算は、直接経費を事業別に計上し、それ以外（給与手当等）は、事業回数割合で按分し共通に計上しています。</t>
    <rPh sb="1" eb="3">
      <t>ヨサン</t>
    </rPh>
    <rPh sb="5" eb="7">
      <t>チョクセツ</t>
    </rPh>
    <rPh sb="7" eb="9">
      <t>ケイヒ</t>
    </rPh>
    <rPh sb="10" eb="13">
      <t>ジギョウベツ</t>
    </rPh>
    <rPh sb="14" eb="16">
      <t>ケイジョウ</t>
    </rPh>
    <rPh sb="20" eb="22">
      <t>イガイ</t>
    </rPh>
    <rPh sb="23" eb="25">
      <t>キュウヨ</t>
    </rPh>
    <rPh sb="25" eb="27">
      <t>テアテ</t>
    </rPh>
    <rPh sb="27" eb="28">
      <t>トウ</t>
    </rPh>
    <rPh sb="31" eb="33">
      <t>ジギョウ</t>
    </rPh>
    <rPh sb="33" eb="35">
      <t>カイスウ</t>
    </rPh>
    <rPh sb="35" eb="37">
      <t>ワリアイ</t>
    </rPh>
    <rPh sb="38" eb="40">
      <t>アンブン</t>
    </rPh>
    <rPh sb="41" eb="43">
      <t>キョウツウ</t>
    </rPh>
    <rPh sb="44" eb="46">
      <t>ケイジョウ</t>
    </rPh>
    <phoneticPr fontId="2"/>
  </si>
  <si>
    <t>　（事業回数割合は、公益：その他：法人会計＝78%：13%：9%）</t>
    <rPh sb="2" eb="4">
      <t>ジギョウ</t>
    </rPh>
    <rPh sb="4" eb="6">
      <t>カイスウ</t>
    </rPh>
    <rPh sb="6" eb="8">
      <t>ワリアイ</t>
    </rPh>
    <rPh sb="10" eb="12">
      <t>コウエキ</t>
    </rPh>
    <rPh sb="15" eb="16">
      <t>タ</t>
    </rPh>
    <rPh sb="17" eb="19">
      <t>ホウジン</t>
    </rPh>
    <rPh sb="19" eb="21">
      <t>カイケイ</t>
    </rPh>
    <phoneticPr fontId="2"/>
  </si>
  <si>
    <t>　　雑収益</t>
    <rPh sb="2" eb="3">
      <t>ザツ</t>
    </rPh>
    <rPh sb="3" eb="5">
      <t>シュウエキ</t>
    </rPh>
    <phoneticPr fontId="1"/>
  </si>
  <si>
    <t>　【経常収益計】</t>
    <rPh sb="2" eb="4">
      <t>ケイジョウ</t>
    </rPh>
    <rPh sb="4" eb="6">
      <t>シュウエキ</t>
    </rPh>
    <rPh sb="6" eb="7">
      <t>ケイ</t>
    </rPh>
    <rPh sb="7" eb="8">
      <t>シュウケイ</t>
    </rPh>
    <phoneticPr fontId="1"/>
  </si>
  <si>
    <t>　【経常費用計】</t>
    <rPh sb="2" eb="4">
      <t>ケイジョウ</t>
    </rPh>
    <rPh sb="4" eb="6">
      <t>ヒヨウ</t>
    </rPh>
    <rPh sb="6" eb="7">
      <t>ケイ</t>
    </rPh>
    <rPh sb="7" eb="8">
      <t>カッケイ</t>
    </rPh>
    <phoneticPr fontId="1"/>
  </si>
  <si>
    <t>　【経常外収益計】　</t>
    <rPh sb="2" eb="5">
      <t>ケイジョウガイ</t>
    </rPh>
    <rPh sb="5" eb="7">
      <t>シュウエキ</t>
    </rPh>
    <rPh sb="7" eb="8">
      <t>ケイ</t>
    </rPh>
    <phoneticPr fontId="2"/>
  </si>
  <si>
    <t>Ⅰ一般正味財産増減の部</t>
    <rPh sb="1" eb="3">
      <t>イッパン</t>
    </rPh>
    <rPh sb="3" eb="5">
      <t>ショウミ</t>
    </rPh>
    <rPh sb="5" eb="7">
      <t>ザイサン</t>
    </rPh>
    <rPh sb="7" eb="9">
      <t>ゾウゲン</t>
    </rPh>
    <rPh sb="10" eb="11">
      <t>ブ</t>
    </rPh>
    <phoneticPr fontId="1"/>
  </si>
  <si>
    <t>１　経常増減の部</t>
    <rPh sb="2" eb="4">
      <t>ケイジョウ</t>
    </rPh>
    <rPh sb="4" eb="6">
      <t>ゾウゲン</t>
    </rPh>
    <rPh sb="7" eb="8">
      <t>ブ</t>
    </rPh>
    <phoneticPr fontId="1"/>
  </si>
  <si>
    <t>　基本財産運用益</t>
    <rPh sb="1" eb="3">
      <t>キホン</t>
    </rPh>
    <rPh sb="3" eb="5">
      <t>ザイサン</t>
    </rPh>
    <rPh sb="5" eb="7">
      <t>ウンヨウ</t>
    </rPh>
    <rPh sb="7" eb="8">
      <t>エキ</t>
    </rPh>
    <phoneticPr fontId="1"/>
  </si>
  <si>
    <t>　　基本財産受取利息</t>
    <rPh sb="2" eb="4">
      <t>キホン</t>
    </rPh>
    <rPh sb="4" eb="6">
      <t>ザイサン</t>
    </rPh>
    <rPh sb="6" eb="8">
      <t>ウケトリ</t>
    </rPh>
    <rPh sb="8" eb="10">
      <t>リソク</t>
    </rPh>
    <phoneticPr fontId="1"/>
  </si>
  <si>
    <t>　特定資産運用益</t>
    <rPh sb="1" eb="3">
      <t>トクテイ</t>
    </rPh>
    <rPh sb="3" eb="5">
      <t>シサン</t>
    </rPh>
    <rPh sb="5" eb="8">
      <t>ウンヨウエキ</t>
    </rPh>
    <phoneticPr fontId="1"/>
  </si>
  <si>
    <t>　　特定資産受取利息</t>
    <rPh sb="2" eb="4">
      <t>トクテイ</t>
    </rPh>
    <rPh sb="4" eb="6">
      <t>シサン</t>
    </rPh>
    <rPh sb="6" eb="8">
      <t>ウケトリ</t>
    </rPh>
    <rPh sb="8" eb="10">
      <t>リソク</t>
    </rPh>
    <phoneticPr fontId="1"/>
  </si>
  <si>
    <t>　受取会費</t>
    <rPh sb="1" eb="3">
      <t>ウケトリ</t>
    </rPh>
    <rPh sb="3" eb="5">
      <t>カイヒ</t>
    </rPh>
    <phoneticPr fontId="1"/>
  </si>
  <si>
    <t>　事業収益</t>
    <rPh sb="1" eb="3">
      <t>ジギョウ</t>
    </rPh>
    <rPh sb="3" eb="5">
      <t>シュウエキ</t>
    </rPh>
    <phoneticPr fontId="1"/>
  </si>
  <si>
    <t>　　広報事業収益</t>
    <rPh sb="2" eb="4">
      <t>コウホウ</t>
    </rPh>
    <rPh sb="4" eb="6">
      <t>ジギョウ</t>
    </rPh>
    <rPh sb="6" eb="8">
      <t>シュウエキ</t>
    </rPh>
    <phoneticPr fontId="1"/>
  </si>
  <si>
    <t>　　経営支援事業収益</t>
    <rPh sb="2" eb="4">
      <t>ケイエイ</t>
    </rPh>
    <rPh sb="4" eb="6">
      <t>シエン</t>
    </rPh>
    <rPh sb="6" eb="8">
      <t>ジギョウ</t>
    </rPh>
    <rPh sb="8" eb="10">
      <t>シュウエキ</t>
    </rPh>
    <phoneticPr fontId="1"/>
  </si>
  <si>
    <t>　　福利厚生事業収益</t>
    <rPh sb="2" eb="4">
      <t>フクリ</t>
    </rPh>
    <rPh sb="4" eb="6">
      <t>コウセイ</t>
    </rPh>
    <rPh sb="6" eb="8">
      <t>ジギョウ</t>
    </rPh>
    <rPh sb="8" eb="10">
      <t>シュウエキ</t>
    </rPh>
    <phoneticPr fontId="1"/>
  </si>
  <si>
    <t>　　会員支援事業収益</t>
    <rPh sb="2" eb="4">
      <t>カイイン</t>
    </rPh>
    <rPh sb="4" eb="6">
      <t>シエン</t>
    </rPh>
    <rPh sb="6" eb="8">
      <t>ジギョウ</t>
    </rPh>
    <rPh sb="8" eb="10">
      <t>シュウエキ</t>
    </rPh>
    <phoneticPr fontId="1"/>
  </si>
  <si>
    <t>　受取補助金等</t>
    <rPh sb="1" eb="3">
      <t>ウケトリ</t>
    </rPh>
    <rPh sb="3" eb="6">
      <t>ホジョキン</t>
    </rPh>
    <rPh sb="6" eb="7">
      <t>トウ</t>
    </rPh>
    <phoneticPr fontId="1"/>
  </si>
  <si>
    <t>　　受取全法連助成金振替額</t>
    <rPh sb="2" eb="3">
      <t>ウ</t>
    </rPh>
    <rPh sb="3" eb="4">
      <t>ト</t>
    </rPh>
    <rPh sb="4" eb="5">
      <t>ゼン</t>
    </rPh>
    <rPh sb="5" eb="6">
      <t>ホウ</t>
    </rPh>
    <rPh sb="6" eb="7">
      <t>レン</t>
    </rPh>
    <rPh sb="7" eb="10">
      <t>ジョセイキン</t>
    </rPh>
    <rPh sb="10" eb="13">
      <t>フリカエガク</t>
    </rPh>
    <phoneticPr fontId="1"/>
  </si>
  <si>
    <t>　　受取県連補助金</t>
    <rPh sb="2" eb="3">
      <t>ウ</t>
    </rPh>
    <rPh sb="3" eb="4">
      <t>ト</t>
    </rPh>
    <rPh sb="4" eb="6">
      <t>ケンレン</t>
    </rPh>
    <rPh sb="6" eb="8">
      <t>ホジョ</t>
    </rPh>
    <rPh sb="8" eb="9">
      <t>キン</t>
    </rPh>
    <phoneticPr fontId="1"/>
  </si>
  <si>
    <t>　雑収益</t>
    <rPh sb="1" eb="2">
      <t>ザツ</t>
    </rPh>
    <rPh sb="2" eb="4">
      <t>シュウエキ</t>
    </rPh>
    <phoneticPr fontId="1"/>
  </si>
  <si>
    <t>　　受取利息</t>
    <rPh sb="2" eb="4">
      <t>ウケトリ</t>
    </rPh>
    <rPh sb="4" eb="6">
      <t>リソク</t>
    </rPh>
    <phoneticPr fontId="1"/>
  </si>
  <si>
    <t>(2)経常費用</t>
    <rPh sb="3" eb="5">
      <t>ケイジョウ</t>
    </rPh>
    <rPh sb="5" eb="7">
      <t>ヒヨウ</t>
    </rPh>
    <phoneticPr fontId="2"/>
  </si>
  <si>
    <t>　事業費</t>
    <rPh sb="1" eb="4">
      <t>ジギョウヒ</t>
    </rPh>
    <phoneticPr fontId="1"/>
  </si>
  <si>
    <t>(1)経常収益</t>
    <rPh sb="3" eb="5">
      <t>ケイジョウ</t>
    </rPh>
    <rPh sb="5" eb="7">
      <t>シュウエキ</t>
    </rPh>
    <phoneticPr fontId="2"/>
  </si>
  <si>
    <t>　　給料手当</t>
    <rPh sb="2" eb="4">
      <t>キュウリョウ</t>
    </rPh>
    <rPh sb="4" eb="6">
      <t>テアテ</t>
    </rPh>
    <phoneticPr fontId="1"/>
  </si>
  <si>
    <t>　　退職給付費用</t>
    <rPh sb="2" eb="4">
      <t>タイショク</t>
    </rPh>
    <rPh sb="4" eb="6">
      <t>キュウフ</t>
    </rPh>
    <rPh sb="6" eb="8">
      <t>ヒヨウ</t>
    </rPh>
    <phoneticPr fontId="2"/>
  </si>
  <si>
    <t>　　福利厚生費</t>
    <rPh sb="2" eb="4">
      <t>フクリ</t>
    </rPh>
    <rPh sb="4" eb="6">
      <t>コウセイ</t>
    </rPh>
    <rPh sb="6" eb="7">
      <t>ヒ</t>
    </rPh>
    <phoneticPr fontId="1"/>
  </si>
  <si>
    <t>　　会議費</t>
    <rPh sb="2" eb="5">
      <t>カイギヒ</t>
    </rPh>
    <phoneticPr fontId="2"/>
  </si>
  <si>
    <t>　　旅費交通費</t>
    <rPh sb="2" eb="4">
      <t>リョヒ</t>
    </rPh>
    <rPh sb="4" eb="7">
      <t>コウツウヒ</t>
    </rPh>
    <phoneticPr fontId="1"/>
  </si>
  <si>
    <t>　　減価償却費</t>
    <rPh sb="2" eb="4">
      <t>ゲンカ</t>
    </rPh>
    <rPh sb="4" eb="7">
      <t>ショウキャクヒ</t>
    </rPh>
    <phoneticPr fontId="2"/>
  </si>
  <si>
    <t>　　通信運搬費</t>
    <rPh sb="2" eb="4">
      <t>ツウシン</t>
    </rPh>
    <rPh sb="4" eb="6">
      <t>ウンパン</t>
    </rPh>
    <rPh sb="6" eb="7">
      <t>ヒ</t>
    </rPh>
    <phoneticPr fontId="1"/>
  </si>
  <si>
    <t>　　消耗什器備品費</t>
    <rPh sb="2" eb="4">
      <t>ショウモウ</t>
    </rPh>
    <rPh sb="4" eb="6">
      <t>ジュウキ</t>
    </rPh>
    <rPh sb="6" eb="8">
      <t>ビヒン</t>
    </rPh>
    <rPh sb="8" eb="9">
      <t>ヒ</t>
    </rPh>
    <phoneticPr fontId="1"/>
  </si>
  <si>
    <t>　　消耗品費</t>
    <rPh sb="2" eb="4">
      <t>ショウモウ</t>
    </rPh>
    <rPh sb="4" eb="5">
      <t>ヒン</t>
    </rPh>
    <rPh sb="5" eb="6">
      <t>ヒ</t>
    </rPh>
    <phoneticPr fontId="1"/>
  </si>
  <si>
    <t>　　修繕費</t>
    <rPh sb="2" eb="4">
      <t>シュウゼン</t>
    </rPh>
    <rPh sb="4" eb="5">
      <t>ヒ</t>
    </rPh>
    <phoneticPr fontId="1"/>
  </si>
  <si>
    <t>　　印刷製本費</t>
    <rPh sb="2" eb="4">
      <t>インサツ</t>
    </rPh>
    <rPh sb="4" eb="6">
      <t>セイホン</t>
    </rPh>
    <rPh sb="6" eb="7">
      <t>ヒ</t>
    </rPh>
    <phoneticPr fontId="1"/>
  </si>
  <si>
    <t>　　燃料費</t>
    <rPh sb="2" eb="4">
      <t>ネンリョウ</t>
    </rPh>
    <rPh sb="4" eb="5">
      <t>ヒ</t>
    </rPh>
    <phoneticPr fontId="1"/>
  </si>
  <si>
    <t>　　光熱水料費</t>
    <rPh sb="2" eb="4">
      <t>コウネツ</t>
    </rPh>
    <rPh sb="4" eb="5">
      <t>ミズ</t>
    </rPh>
    <rPh sb="5" eb="6">
      <t>リョウ</t>
    </rPh>
    <rPh sb="6" eb="7">
      <t>ヒ</t>
    </rPh>
    <phoneticPr fontId="1"/>
  </si>
  <si>
    <t>　　賃借料</t>
    <rPh sb="2" eb="5">
      <t>チンシャクリョウ</t>
    </rPh>
    <phoneticPr fontId="1"/>
  </si>
  <si>
    <t xml:space="preserve">    諸謝金</t>
    <rPh sb="4" eb="5">
      <t>ショ</t>
    </rPh>
    <rPh sb="5" eb="7">
      <t>シャキン</t>
    </rPh>
    <phoneticPr fontId="2"/>
  </si>
  <si>
    <t>　　保険料</t>
    <rPh sb="2" eb="5">
      <t>ホケンリョウ</t>
    </rPh>
    <phoneticPr fontId="1"/>
  </si>
  <si>
    <t>　　租税公課</t>
    <rPh sb="2" eb="4">
      <t>ソゼイ</t>
    </rPh>
    <rPh sb="4" eb="6">
      <t>コウカ</t>
    </rPh>
    <phoneticPr fontId="1"/>
  </si>
  <si>
    <t>　　支払負担金</t>
    <rPh sb="2" eb="4">
      <t>シハライ</t>
    </rPh>
    <rPh sb="4" eb="7">
      <t>フタンキン</t>
    </rPh>
    <phoneticPr fontId="1"/>
  </si>
  <si>
    <t>　　委託費</t>
    <rPh sb="2" eb="5">
      <t>イタクヒ</t>
    </rPh>
    <phoneticPr fontId="2"/>
  </si>
  <si>
    <t>　　会場費</t>
    <rPh sb="2" eb="5">
      <t>カイジョウヒ</t>
    </rPh>
    <phoneticPr fontId="2"/>
  </si>
  <si>
    <t>　　リース料</t>
    <rPh sb="5" eb="6">
      <t>リョウ</t>
    </rPh>
    <phoneticPr fontId="1"/>
  </si>
  <si>
    <t xml:space="preserve">    表彰費</t>
    <rPh sb="4" eb="6">
      <t>ヒョウショウ</t>
    </rPh>
    <rPh sb="6" eb="7">
      <t>ヒ</t>
    </rPh>
    <phoneticPr fontId="2"/>
  </si>
  <si>
    <t>　　事務所管理費</t>
    <rPh sb="2" eb="5">
      <t>ジムショ</t>
    </rPh>
    <rPh sb="5" eb="8">
      <t>カンリヒ</t>
    </rPh>
    <phoneticPr fontId="2"/>
  </si>
  <si>
    <t>　　支払手数料</t>
    <rPh sb="2" eb="4">
      <t>シハラ</t>
    </rPh>
    <rPh sb="4" eb="7">
      <t>テスウリョウ</t>
    </rPh>
    <phoneticPr fontId="1"/>
  </si>
  <si>
    <t>　　雑費</t>
    <rPh sb="2" eb="4">
      <t>ザッピ</t>
    </rPh>
    <phoneticPr fontId="1"/>
  </si>
  <si>
    <t>　管理費</t>
    <rPh sb="1" eb="4">
      <t>カンリヒ</t>
    </rPh>
    <phoneticPr fontId="1"/>
  </si>
  <si>
    <t>　　会議費</t>
    <rPh sb="2" eb="5">
      <t>カイギヒ</t>
    </rPh>
    <phoneticPr fontId="1"/>
  </si>
  <si>
    <t>　  燃料費</t>
    <rPh sb="3" eb="5">
      <t>ネンリョウ</t>
    </rPh>
    <rPh sb="5" eb="6">
      <t>ヒ</t>
    </rPh>
    <phoneticPr fontId="1"/>
  </si>
  <si>
    <t>　　渉外慶弔費</t>
    <rPh sb="2" eb="4">
      <t>ショウガイ</t>
    </rPh>
    <rPh sb="4" eb="6">
      <t>ケイチョウ</t>
    </rPh>
    <rPh sb="6" eb="7">
      <t>ヒ</t>
    </rPh>
    <phoneticPr fontId="2"/>
  </si>
  <si>
    <t>　　表彰費</t>
    <rPh sb="2" eb="4">
      <t>ヒョウショウ</t>
    </rPh>
    <rPh sb="4" eb="5">
      <t>ヒ</t>
    </rPh>
    <phoneticPr fontId="2"/>
  </si>
  <si>
    <t>　　支払手数料</t>
    <rPh sb="2" eb="4">
      <t>シハラ</t>
    </rPh>
    <rPh sb="4" eb="7">
      <t>テスウリョウ</t>
    </rPh>
    <phoneticPr fontId="2"/>
  </si>
  <si>
    <t>　　新聞図書費</t>
    <rPh sb="2" eb="4">
      <t>シンブン</t>
    </rPh>
    <rPh sb="4" eb="6">
      <t>トショ</t>
    </rPh>
    <rPh sb="6" eb="7">
      <t>ヒ</t>
    </rPh>
    <phoneticPr fontId="1"/>
  </si>
  <si>
    <t>２　経常外増減の部</t>
    <rPh sb="2" eb="5">
      <t>ケイジョウガイ</t>
    </rPh>
    <rPh sb="5" eb="7">
      <t>ゾウゲン</t>
    </rPh>
    <rPh sb="8" eb="9">
      <t>ブ</t>
    </rPh>
    <phoneticPr fontId="1"/>
  </si>
  <si>
    <t>(１）経常外収益</t>
    <rPh sb="3" eb="6">
      <t>ケイジョウガイ</t>
    </rPh>
    <rPh sb="6" eb="8">
      <t>シュウエキ</t>
    </rPh>
    <phoneticPr fontId="1"/>
  </si>
  <si>
    <t>(２）経常外費用</t>
    <rPh sb="3" eb="6">
      <t>ケイジョウガイ</t>
    </rPh>
    <rPh sb="6" eb="8">
      <t>ヒヨウ</t>
    </rPh>
    <phoneticPr fontId="1"/>
  </si>
  <si>
    <t>　【当期一般正味財産増減額】</t>
    <rPh sb="2" eb="4">
      <t>トウキ</t>
    </rPh>
    <rPh sb="4" eb="6">
      <t>イッパン</t>
    </rPh>
    <rPh sb="6" eb="8">
      <t>ショウミ</t>
    </rPh>
    <rPh sb="8" eb="10">
      <t>ザイサン</t>
    </rPh>
    <rPh sb="10" eb="13">
      <t>ゾウゲンガク</t>
    </rPh>
    <phoneticPr fontId="2"/>
  </si>
  <si>
    <t>　【経常外費用計】</t>
    <rPh sb="2" eb="5">
      <t>ケイジョウガイ</t>
    </rPh>
    <rPh sb="5" eb="7">
      <t>ヒヨウ</t>
    </rPh>
    <rPh sb="7" eb="8">
      <t>ケイ</t>
    </rPh>
    <phoneticPr fontId="1"/>
  </si>
  <si>
    <t xml:space="preserve">  【一般正味財産期首残高】</t>
    <rPh sb="3" eb="5">
      <t>イッパン</t>
    </rPh>
    <rPh sb="5" eb="7">
      <t>ショウミ</t>
    </rPh>
    <rPh sb="7" eb="9">
      <t>ザイサン</t>
    </rPh>
    <rPh sb="9" eb="11">
      <t>キシュ</t>
    </rPh>
    <rPh sb="11" eb="13">
      <t>ザンダカ</t>
    </rPh>
    <phoneticPr fontId="1"/>
  </si>
  <si>
    <t>　【一般正味財産期末残高】</t>
    <rPh sb="2" eb="4">
      <t>イッパン</t>
    </rPh>
    <rPh sb="4" eb="6">
      <t>ショウミ</t>
    </rPh>
    <rPh sb="6" eb="8">
      <t>ザイサン</t>
    </rPh>
    <rPh sb="8" eb="10">
      <t>キマツ</t>
    </rPh>
    <rPh sb="10" eb="12">
      <t>ザンダカ</t>
    </rPh>
    <phoneticPr fontId="2"/>
  </si>
  <si>
    <t>Ⅱ指定正味財産増減の部</t>
    <rPh sb="1" eb="3">
      <t>シテイ</t>
    </rPh>
    <rPh sb="3" eb="5">
      <t>ショウミ</t>
    </rPh>
    <rPh sb="5" eb="7">
      <t>ザイサン</t>
    </rPh>
    <rPh sb="7" eb="9">
      <t>ゾウゲン</t>
    </rPh>
    <rPh sb="10" eb="11">
      <t>ブ</t>
    </rPh>
    <phoneticPr fontId="1"/>
  </si>
  <si>
    <t>　【当期指定正味財産増減額】</t>
    <rPh sb="2" eb="4">
      <t>トウキ</t>
    </rPh>
    <rPh sb="4" eb="6">
      <t>シテイ</t>
    </rPh>
    <rPh sb="6" eb="8">
      <t>ショウミ</t>
    </rPh>
    <rPh sb="8" eb="10">
      <t>ザイサン</t>
    </rPh>
    <rPh sb="10" eb="12">
      <t>ゾウゲン</t>
    </rPh>
    <rPh sb="12" eb="13">
      <t>ガク</t>
    </rPh>
    <phoneticPr fontId="1"/>
  </si>
  <si>
    <t>　正味財産期末残高</t>
    <rPh sb="1" eb="3">
      <t>ショウミ</t>
    </rPh>
    <rPh sb="3" eb="5">
      <t>ザイサン</t>
    </rPh>
    <rPh sb="5" eb="7">
      <t>キマツ</t>
    </rPh>
    <rPh sb="7" eb="9">
      <t>ザンダカ</t>
    </rPh>
    <phoneticPr fontId="1"/>
  </si>
  <si>
    <t>　　受取補助金等</t>
    <rPh sb="2" eb="3">
      <t>ウ</t>
    </rPh>
    <rPh sb="3" eb="4">
      <t>ト</t>
    </rPh>
    <rPh sb="4" eb="7">
      <t>ホジョキン</t>
    </rPh>
    <rPh sb="7" eb="8">
      <t>トウ</t>
    </rPh>
    <phoneticPr fontId="1"/>
  </si>
  <si>
    <t>　　一般正味財産への振替額</t>
    <rPh sb="2" eb="4">
      <t>イッパン</t>
    </rPh>
    <rPh sb="4" eb="6">
      <t>ショウミ</t>
    </rPh>
    <rPh sb="6" eb="8">
      <t>ザイサン</t>
    </rPh>
    <rPh sb="10" eb="13">
      <t>フリカエガク</t>
    </rPh>
    <phoneticPr fontId="2"/>
  </si>
  <si>
    <t>　　　一般正味財産への振替額</t>
    <rPh sb="3" eb="5">
      <t>イッパン</t>
    </rPh>
    <rPh sb="5" eb="7">
      <t>ショウミ</t>
    </rPh>
    <rPh sb="7" eb="9">
      <t>ザイサン</t>
    </rPh>
    <rPh sb="11" eb="14">
      <t>フリカエガク</t>
    </rPh>
    <phoneticPr fontId="1"/>
  </si>
  <si>
    <t>　【当期経常外増減額】</t>
    <rPh sb="2" eb="4">
      <t>トウキ</t>
    </rPh>
    <rPh sb="4" eb="7">
      <t>ケイジョウガイ</t>
    </rPh>
    <rPh sb="7" eb="9">
      <t>ゾウゲン</t>
    </rPh>
    <rPh sb="9" eb="10">
      <t>ガク</t>
    </rPh>
    <rPh sb="10" eb="11">
      <t>シュウケイ</t>
    </rPh>
    <phoneticPr fontId="1"/>
  </si>
  <si>
    <t>　　　受取全法連助成金</t>
    <rPh sb="3" eb="4">
      <t>ウ</t>
    </rPh>
    <rPh sb="4" eb="5">
      <t>ト</t>
    </rPh>
    <rPh sb="5" eb="6">
      <t>ゼン</t>
    </rPh>
    <rPh sb="6" eb="7">
      <t>ホウ</t>
    </rPh>
    <rPh sb="7" eb="8">
      <t>レン</t>
    </rPh>
    <rPh sb="8" eb="11">
      <t>ジョセイキン</t>
    </rPh>
    <phoneticPr fontId="2"/>
  </si>
  <si>
    <t>　【指定正味財産期首残高】</t>
    <rPh sb="2" eb="4">
      <t>シテイ</t>
    </rPh>
    <rPh sb="4" eb="6">
      <t>ショウミ</t>
    </rPh>
    <rPh sb="6" eb="8">
      <t>ザイサン</t>
    </rPh>
    <rPh sb="8" eb="10">
      <t>キシュ</t>
    </rPh>
    <rPh sb="10" eb="12">
      <t>ザンダカ</t>
    </rPh>
    <phoneticPr fontId="1"/>
  </si>
  <si>
    <t>　【指定正味財産期末残高】</t>
    <rPh sb="2" eb="4">
      <t>シテイ</t>
    </rPh>
    <rPh sb="4" eb="6">
      <t>ショウミ</t>
    </rPh>
    <rPh sb="6" eb="8">
      <t>ザイサン</t>
    </rPh>
    <rPh sb="8" eb="10">
      <t>キマツ</t>
    </rPh>
    <rPh sb="10" eb="12">
      <t>ザンダカ</t>
    </rPh>
    <phoneticPr fontId="1"/>
  </si>
  <si>
    <t>　　　　　　　収　支　予　算　書　（案）</t>
    <rPh sb="7" eb="8">
      <t>オサム</t>
    </rPh>
    <rPh sb="9" eb="10">
      <t>シ</t>
    </rPh>
    <rPh sb="11" eb="12">
      <t>ヨ</t>
    </rPh>
    <rPh sb="13" eb="14">
      <t>サン</t>
    </rPh>
    <rPh sb="15" eb="16">
      <t>ショ</t>
    </rPh>
    <rPh sb="18" eb="19">
      <t>アン</t>
    </rPh>
    <phoneticPr fontId="2"/>
  </si>
  <si>
    <t>　　一般会員受取会費</t>
    <rPh sb="2" eb="4">
      <t>イッパン</t>
    </rPh>
    <rPh sb="4" eb="6">
      <t>カイイン</t>
    </rPh>
    <rPh sb="6" eb="7">
      <t>ウ</t>
    </rPh>
    <rPh sb="7" eb="8">
      <t>ト</t>
    </rPh>
    <rPh sb="8" eb="10">
      <t>カイヒ</t>
    </rPh>
    <phoneticPr fontId="1"/>
  </si>
  <si>
    <t>　　部会会員受取会費</t>
    <rPh sb="2" eb="4">
      <t>ブカイ</t>
    </rPh>
    <rPh sb="4" eb="6">
      <t>カイイン</t>
    </rPh>
    <rPh sb="6" eb="7">
      <t>ウ</t>
    </rPh>
    <rPh sb="7" eb="8">
      <t>ト</t>
    </rPh>
    <rPh sb="8" eb="10">
      <t>カイヒ</t>
    </rPh>
    <phoneticPr fontId="1"/>
  </si>
  <si>
    <t>　　　　　　　　　　　収　支　予　算　書（収支）（案）</t>
    <rPh sb="11" eb="12">
      <t>オサム</t>
    </rPh>
    <rPh sb="13" eb="14">
      <t>シ</t>
    </rPh>
    <rPh sb="15" eb="16">
      <t>ヨ</t>
    </rPh>
    <rPh sb="17" eb="18">
      <t>サン</t>
    </rPh>
    <rPh sb="19" eb="20">
      <t>ショ</t>
    </rPh>
    <rPh sb="21" eb="23">
      <t>シュウシ</t>
    </rPh>
    <rPh sb="25" eb="26">
      <t>アン</t>
    </rPh>
    <phoneticPr fontId="2"/>
  </si>
  <si>
    <t>　　　　基本財産運用収入</t>
    <rPh sb="4" eb="6">
      <t>キホン</t>
    </rPh>
    <rPh sb="6" eb="8">
      <t>ザイサン</t>
    </rPh>
    <rPh sb="8" eb="10">
      <t>ウンヨウ</t>
    </rPh>
    <rPh sb="10" eb="12">
      <t>シュウニュウ</t>
    </rPh>
    <phoneticPr fontId="1"/>
  </si>
  <si>
    <t>　　　　特定資産運用収入</t>
    <rPh sb="4" eb="6">
      <t>トクテイ</t>
    </rPh>
    <rPh sb="6" eb="8">
      <t>シサン</t>
    </rPh>
    <rPh sb="8" eb="10">
      <t>ウンヨウ</t>
    </rPh>
    <rPh sb="10" eb="12">
      <t>シュウニュウ</t>
    </rPh>
    <phoneticPr fontId="1"/>
  </si>
  <si>
    <t>　　　　　基本財産利息収入</t>
    <rPh sb="5" eb="7">
      <t>キホン</t>
    </rPh>
    <rPh sb="7" eb="9">
      <t>ザイサン</t>
    </rPh>
    <rPh sb="9" eb="11">
      <t>リソク</t>
    </rPh>
    <rPh sb="11" eb="13">
      <t>シュウニュウ</t>
    </rPh>
    <phoneticPr fontId="1"/>
  </si>
  <si>
    <t>　　　　　特定資産利息収入</t>
    <rPh sb="5" eb="7">
      <t>トクテイ</t>
    </rPh>
    <rPh sb="7" eb="9">
      <t>シサン</t>
    </rPh>
    <rPh sb="9" eb="11">
      <t>リソク</t>
    </rPh>
    <rPh sb="11" eb="13">
      <t>シュウニュウ</t>
    </rPh>
    <phoneticPr fontId="1"/>
  </si>
  <si>
    <t>　　　　会費収入</t>
    <rPh sb="4" eb="6">
      <t>カイヒ</t>
    </rPh>
    <rPh sb="6" eb="8">
      <t>シュウニュウ</t>
    </rPh>
    <phoneticPr fontId="1"/>
  </si>
  <si>
    <t>　　　　　一般会員会費収入</t>
    <rPh sb="5" eb="7">
      <t>イッパン</t>
    </rPh>
    <rPh sb="7" eb="9">
      <t>カイイン</t>
    </rPh>
    <rPh sb="9" eb="11">
      <t>カイヒ</t>
    </rPh>
    <rPh sb="11" eb="13">
      <t>シュウニュウ</t>
    </rPh>
    <phoneticPr fontId="1"/>
  </si>
  <si>
    <t>　　　　　部会会員会費収入</t>
    <rPh sb="5" eb="7">
      <t>ブカイ</t>
    </rPh>
    <rPh sb="7" eb="9">
      <t>カイイン</t>
    </rPh>
    <rPh sb="9" eb="11">
      <t>カイヒ</t>
    </rPh>
    <rPh sb="11" eb="13">
      <t>シュウニュウ</t>
    </rPh>
    <phoneticPr fontId="1"/>
  </si>
  <si>
    <t>　　　　事業収入</t>
    <rPh sb="4" eb="6">
      <t>ジギョウ</t>
    </rPh>
    <rPh sb="6" eb="8">
      <t>シュウニュウ</t>
    </rPh>
    <phoneticPr fontId="1"/>
  </si>
  <si>
    <t>　　　　　広報事業収入</t>
    <rPh sb="5" eb="7">
      <t>コウホウ</t>
    </rPh>
    <rPh sb="7" eb="9">
      <t>ジギョウ</t>
    </rPh>
    <rPh sb="9" eb="11">
      <t>シュウニュウ</t>
    </rPh>
    <phoneticPr fontId="1"/>
  </si>
  <si>
    <t>　　　　　経営支援事業収入</t>
    <rPh sb="5" eb="7">
      <t>ケイエイ</t>
    </rPh>
    <rPh sb="7" eb="9">
      <t>シエン</t>
    </rPh>
    <rPh sb="9" eb="11">
      <t>ジギョウ</t>
    </rPh>
    <rPh sb="11" eb="13">
      <t>シュウニュウ</t>
    </rPh>
    <phoneticPr fontId="1"/>
  </si>
  <si>
    <t>　　　　　福利厚生事業収入</t>
    <rPh sb="5" eb="7">
      <t>フクリ</t>
    </rPh>
    <rPh sb="7" eb="9">
      <t>コウセイ</t>
    </rPh>
    <rPh sb="9" eb="11">
      <t>ジギョウ</t>
    </rPh>
    <rPh sb="11" eb="13">
      <t>シュウニュウ</t>
    </rPh>
    <phoneticPr fontId="1"/>
  </si>
  <si>
    <t>　　　　　会員支援事業収入</t>
    <rPh sb="5" eb="7">
      <t>カイイン</t>
    </rPh>
    <rPh sb="7" eb="9">
      <t>シエン</t>
    </rPh>
    <rPh sb="9" eb="11">
      <t>ジギョウ</t>
    </rPh>
    <rPh sb="11" eb="13">
      <t>シュウニュウ</t>
    </rPh>
    <phoneticPr fontId="1"/>
  </si>
  <si>
    <t>　　　　補助金等収入</t>
    <rPh sb="4" eb="7">
      <t>ホジョキン</t>
    </rPh>
    <rPh sb="7" eb="8">
      <t>トウ</t>
    </rPh>
    <rPh sb="8" eb="10">
      <t>シュウニュウ</t>
    </rPh>
    <phoneticPr fontId="1"/>
  </si>
  <si>
    <t>　　　　　県連補助金収入</t>
    <rPh sb="5" eb="7">
      <t>ケンレン</t>
    </rPh>
    <rPh sb="7" eb="9">
      <t>ホジョ</t>
    </rPh>
    <rPh sb="9" eb="10">
      <t>キン</t>
    </rPh>
    <rPh sb="10" eb="12">
      <t>シュウニュウ</t>
    </rPh>
    <phoneticPr fontId="1"/>
  </si>
  <si>
    <t>　　　　　全法連助成金収入</t>
    <rPh sb="5" eb="6">
      <t>ゼン</t>
    </rPh>
    <rPh sb="6" eb="7">
      <t>ホウ</t>
    </rPh>
    <rPh sb="7" eb="8">
      <t>レン</t>
    </rPh>
    <rPh sb="8" eb="11">
      <t>ジョセイキン</t>
    </rPh>
    <rPh sb="11" eb="13">
      <t>シュウニュウ</t>
    </rPh>
    <phoneticPr fontId="1"/>
  </si>
  <si>
    <t>　　    雑収入</t>
    <rPh sb="6" eb="7">
      <t>ザツ</t>
    </rPh>
    <rPh sb="7" eb="9">
      <t>シュウニュウ</t>
    </rPh>
    <phoneticPr fontId="1"/>
  </si>
  <si>
    <t>　　　　  雑収入</t>
    <rPh sb="6" eb="7">
      <t>ザツ</t>
    </rPh>
    <rPh sb="7" eb="9">
      <t>シュウニュウ</t>
    </rPh>
    <phoneticPr fontId="1"/>
  </si>
  <si>
    <t>　　  特定資産取得支出</t>
    <rPh sb="4" eb="6">
      <t>トクテイ</t>
    </rPh>
    <rPh sb="6" eb="8">
      <t>シサン</t>
    </rPh>
    <rPh sb="8" eb="10">
      <t>シュトク</t>
    </rPh>
    <rPh sb="10" eb="11">
      <t>シ</t>
    </rPh>
    <rPh sb="11" eb="12">
      <t>シュツ</t>
    </rPh>
    <phoneticPr fontId="1"/>
  </si>
  <si>
    <t>Ⅲ 財務活動収支の部</t>
    <rPh sb="2" eb="4">
      <t>ザイム</t>
    </rPh>
    <rPh sb="4" eb="6">
      <t>カツドウ</t>
    </rPh>
    <rPh sb="6" eb="8">
      <t>シュウシ</t>
    </rPh>
    <rPh sb="9" eb="10">
      <t>ブ</t>
    </rPh>
    <phoneticPr fontId="1"/>
  </si>
  <si>
    <t>　２　投資活動支出</t>
    <rPh sb="3" eb="5">
      <t>トウシ</t>
    </rPh>
    <rPh sb="5" eb="7">
      <t>カツドウ</t>
    </rPh>
    <rPh sb="7" eb="9">
      <t>シシュツ</t>
    </rPh>
    <phoneticPr fontId="1"/>
  </si>
  <si>
    <t>　２　財務活動支出</t>
    <rPh sb="3" eb="5">
      <t>ザイム</t>
    </rPh>
    <rPh sb="5" eb="7">
      <t>カツドウ</t>
    </rPh>
    <rPh sb="7" eb="9">
      <t>シシュツ</t>
    </rPh>
    <phoneticPr fontId="1"/>
  </si>
  <si>
    <t>　１　財務活動収入</t>
    <rPh sb="3" eb="5">
      <t>ザイム</t>
    </rPh>
    <rPh sb="5" eb="7">
      <t>カツドウ</t>
    </rPh>
    <rPh sb="7" eb="9">
      <t>シュウニュウ</t>
    </rPh>
    <phoneticPr fontId="1"/>
  </si>
  <si>
    <t>　　　　給料手当支出</t>
    <rPh sb="4" eb="6">
      <t>キュウリョウ</t>
    </rPh>
    <rPh sb="6" eb="8">
      <t>テアテ</t>
    </rPh>
    <rPh sb="8" eb="10">
      <t>シシュツ</t>
    </rPh>
    <phoneticPr fontId="1"/>
  </si>
  <si>
    <t>　　　【事業活動収入計】</t>
    <rPh sb="4" eb="6">
      <t>ジギョウ</t>
    </rPh>
    <rPh sb="6" eb="8">
      <t>カツドウ</t>
    </rPh>
    <rPh sb="8" eb="10">
      <t>シュウニュウ</t>
    </rPh>
    <rPh sb="10" eb="11">
      <t>ケイ</t>
    </rPh>
    <phoneticPr fontId="1"/>
  </si>
  <si>
    <t>　　　　会議費支出</t>
    <rPh sb="4" eb="7">
      <t>カイギヒ</t>
    </rPh>
    <rPh sb="7" eb="9">
      <t>シシュツ</t>
    </rPh>
    <phoneticPr fontId="2"/>
  </si>
  <si>
    <t>　　　　旅費交通費支出</t>
    <rPh sb="4" eb="6">
      <t>リョヒ</t>
    </rPh>
    <rPh sb="6" eb="9">
      <t>コウツウヒ</t>
    </rPh>
    <rPh sb="9" eb="11">
      <t>シシュツ</t>
    </rPh>
    <phoneticPr fontId="1"/>
  </si>
  <si>
    <t>　　　　通信運搬費支出</t>
    <rPh sb="4" eb="6">
      <t>ツウシン</t>
    </rPh>
    <rPh sb="6" eb="8">
      <t>ウンパン</t>
    </rPh>
    <rPh sb="8" eb="9">
      <t>ヒ</t>
    </rPh>
    <rPh sb="9" eb="11">
      <t>シシュツ</t>
    </rPh>
    <phoneticPr fontId="1"/>
  </si>
  <si>
    <t>　　　　消耗什器備品費支出</t>
    <rPh sb="4" eb="6">
      <t>ショウモウ</t>
    </rPh>
    <rPh sb="6" eb="8">
      <t>ジュウキ</t>
    </rPh>
    <rPh sb="8" eb="10">
      <t>ビヒン</t>
    </rPh>
    <rPh sb="10" eb="11">
      <t>ヒ</t>
    </rPh>
    <rPh sb="11" eb="13">
      <t>シシュツ</t>
    </rPh>
    <phoneticPr fontId="1"/>
  </si>
  <si>
    <t>　　　　消耗品費支出</t>
    <rPh sb="4" eb="6">
      <t>ショウモウ</t>
    </rPh>
    <rPh sb="6" eb="7">
      <t>ヒン</t>
    </rPh>
    <rPh sb="7" eb="8">
      <t>ヒ</t>
    </rPh>
    <rPh sb="8" eb="10">
      <t>シシュツ</t>
    </rPh>
    <phoneticPr fontId="1"/>
  </si>
  <si>
    <t>　　　　修繕費支出</t>
    <rPh sb="4" eb="6">
      <t>シュウゼン</t>
    </rPh>
    <rPh sb="6" eb="7">
      <t>ヒ</t>
    </rPh>
    <rPh sb="7" eb="9">
      <t>シシュツ</t>
    </rPh>
    <phoneticPr fontId="1"/>
  </si>
  <si>
    <t>　　　　印刷製本費支出</t>
    <rPh sb="4" eb="6">
      <t>インサツ</t>
    </rPh>
    <rPh sb="6" eb="8">
      <t>セイホン</t>
    </rPh>
    <rPh sb="8" eb="9">
      <t>ヒ</t>
    </rPh>
    <rPh sb="9" eb="11">
      <t>シシュツ</t>
    </rPh>
    <phoneticPr fontId="1"/>
  </si>
  <si>
    <t>　　　　燃料費支出</t>
    <rPh sb="4" eb="6">
      <t>ネンリョウ</t>
    </rPh>
    <rPh sb="6" eb="7">
      <t>ヒ</t>
    </rPh>
    <rPh sb="7" eb="9">
      <t>シシュツ</t>
    </rPh>
    <phoneticPr fontId="1"/>
  </si>
  <si>
    <t>　　　　光熱水料費支出</t>
    <rPh sb="4" eb="6">
      <t>コウネツ</t>
    </rPh>
    <rPh sb="6" eb="7">
      <t>ミズ</t>
    </rPh>
    <rPh sb="7" eb="8">
      <t>リョウ</t>
    </rPh>
    <rPh sb="8" eb="9">
      <t>ヒ</t>
    </rPh>
    <rPh sb="9" eb="11">
      <t>シシュツ</t>
    </rPh>
    <phoneticPr fontId="1"/>
  </si>
  <si>
    <t>　　　　賃借料支出</t>
    <rPh sb="4" eb="7">
      <t>チンシャクリョウ</t>
    </rPh>
    <rPh sb="7" eb="9">
      <t>シシュツ</t>
    </rPh>
    <phoneticPr fontId="1"/>
  </si>
  <si>
    <t xml:space="preserve">    　　諸謝金支出</t>
    <rPh sb="6" eb="7">
      <t>ショ</t>
    </rPh>
    <rPh sb="7" eb="9">
      <t>シャキン</t>
    </rPh>
    <rPh sb="9" eb="11">
      <t>シシュツ</t>
    </rPh>
    <phoneticPr fontId="2"/>
  </si>
  <si>
    <t>　　　　保険料支出</t>
    <rPh sb="4" eb="7">
      <t>ホケンリョウ</t>
    </rPh>
    <rPh sb="7" eb="9">
      <t>シシュツ</t>
    </rPh>
    <phoneticPr fontId="1"/>
  </si>
  <si>
    <t>　　　　租税公課支出</t>
    <rPh sb="4" eb="6">
      <t>ソゼイ</t>
    </rPh>
    <rPh sb="6" eb="8">
      <t>コウカ</t>
    </rPh>
    <rPh sb="8" eb="10">
      <t>シシュツ</t>
    </rPh>
    <phoneticPr fontId="1"/>
  </si>
  <si>
    <t>　　　　負担金支出</t>
    <rPh sb="4" eb="7">
      <t>フタンキン</t>
    </rPh>
    <rPh sb="7" eb="9">
      <t>シシュツ</t>
    </rPh>
    <phoneticPr fontId="1"/>
  </si>
  <si>
    <t>　　　　寄付金支出</t>
    <rPh sb="4" eb="7">
      <t>キフキン</t>
    </rPh>
    <rPh sb="7" eb="9">
      <t>シシュツ</t>
    </rPh>
    <phoneticPr fontId="2"/>
  </si>
  <si>
    <t>　　　　委託費支出</t>
    <rPh sb="4" eb="7">
      <t>イタクヒ</t>
    </rPh>
    <rPh sb="7" eb="9">
      <t>シシュツ</t>
    </rPh>
    <phoneticPr fontId="2"/>
  </si>
  <si>
    <t>　　　　会場費支出</t>
    <rPh sb="4" eb="7">
      <t>カイジョウヒ</t>
    </rPh>
    <rPh sb="7" eb="9">
      <t>シシュツ</t>
    </rPh>
    <phoneticPr fontId="2"/>
  </si>
  <si>
    <t xml:space="preserve">        表彰費支出</t>
    <rPh sb="8" eb="10">
      <t>ヒョウショウ</t>
    </rPh>
    <rPh sb="10" eb="11">
      <t>ヒ</t>
    </rPh>
    <rPh sb="11" eb="13">
      <t>シシュツ</t>
    </rPh>
    <phoneticPr fontId="2"/>
  </si>
  <si>
    <t>　　　　リース料支出</t>
    <rPh sb="7" eb="8">
      <t>リョウ</t>
    </rPh>
    <rPh sb="8" eb="10">
      <t>シシュツ</t>
    </rPh>
    <phoneticPr fontId="1"/>
  </si>
  <si>
    <t>　　　　事務所管理費支出</t>
    <rPh sb="4" eb="7">
      <t>ジムショ</t>
    </rPh>
    <rPh sb="7" eb="10">
      <t>カンリヒ</t>
    </rPh>
    <rPh sb="10" eb="12">
      <t>シシュツ</t>
    </rPh>
    <phoneticPr fontId="2"/>
  </si>
  <si>
    <t>　　　　支払手数料支出</t>
    <rPh sb="4" eb="6">
      <t>シハラ</t>
    </rPh>
    <rPh sb="6" eb="9">
      <t>テスウリョウ</t>
    </rPh>
    <rPh sb="9" eb="11">
      <t>シシュツ</t>
    </rPh>
    <phoneticPr fontId="1"/>
  </si>
  <si>
    <t>　　　　雑費支出</t>
    <rPh sb="4" eb="6">
      <t>ザッピ</t>
    </rPh>
    <rPh sb="6" eb="8">
      <t>シシュツ</t>
    </rPh>
    <phoneticPr fontId="1"/>
  </si>
  <si>
    <t>　　  事業費支出</t>
    <rPh sb="4" eb="7">
      <t>ジギョウヒ</t>
    </rPh>
    <rPh sb="7" eb="9">
      <t>シシュツ</t>
    </rPh>
    <phoneticPr fontId="1"/>
  </si>
  <si>
    <t>　　　管理費支出</t>
    <rPh sb="3" eb="6">
      <t>カンリヒ</t>
    </rPh>
    <rPh sb="6" eb="8">
      <t>シシュツ</t>
    </rPh>
    <phoneticPr fontId="1"/>
  </si>
  <si>
    <t>　　　　渉外慶弔費支出</t>
    <rPh sb="4" eb="6">
      <t>ショウガイ</t>
    </rPh>
    <rPh sb="6" eb="8">
      <t>ケイチョウ</t>
    </rPh>
    <rPh sb="8" eb="9">
      <t>ヒ</t>
    </rPh>
    <rPh sb="9" eb="11">
      <t>シシュツ</t>
    </rPh>
    <phoneticPr fontId="2"/>
  </si>
  <si>
    <t>　　　　表彰費支出</t>
    <rPh sb="4" eb="6">
      <t>ヒョウショウ</t>
    </rPh>
    <rPh sb="6" eb="7">
      <t>ヒ</t>
    </rPh>
    <rPh sb="7" eb="9">
      <t>シシュツ</t>
    </rPh>
    <phoneticPr fontId="2"/>
  </si>
  <si>
    <t>　　　　新聞図書費支出</t>
    <rPh sb="4" eb="6">
      <t>シンブン</t>
    </rPh>
    <rPh sb="6" eb="8">
      <t>トショ</t>
    </rPh>
    <rPh sb="8" eb="9">
      <t>ヒ</t>
    </rPh>
    <rPh sb="9" eb="11">
      <t>シシュツ</t>
    </rPh>
    <phoneticPr fontId="1"/>
  </si>
  <si>
    <t>　　　【事業活動支出計】</t>
    <rPh sb="4" eb="6">
      <t>ジギョウ</t>
    </rPh>
    <rPh sb="6" eb="8">
      <t>カツドウ</t>
    </rPh>
    <rPh sb="8" eb="10">
      <t>シシュツ</t>
    </rPh>
    <rPh sb="10" eb="11">
      <t>ケイ</t>
    </rPh>
    <phoneticPr fontId="1"/>
  </si>
  <si>
    <t>　　　【事業活動収支差額】</t>
    <rPh sb="4" eb="6">
      <t>ジギョウ</t>
    </rPh>
    <rPh sb="6" eb="8">
      <t>カツドウ</t>
    </rPh>
    <rPh sb="8" eb="10">
      <t>シュウシ</t>
    </rPh>
    <rPh sb="10" eb="12">
      <t>サガク</t>
    </rPh>
    <phoneticPr fontId="1"/>
  </si>
  <si>
    <t>　　　【投資活動収入計】</t>
    <rPh sb="4" eb="6">
      <t>トウシ</t>
    </rPh>
    <rPh sb="6" eb="8">
      <t>カツドウ</t>
    </rPh>
    <rPh sb="8" eb="10">
      <t>シュウニュウ</t>
    </rPh>
    <rPh sb="10" eb="11">
      <t>ケイ</t>
    </rPh>
    <phoneticPr fontId="1"/>
  </si>
  <si>
    <t>　　　【投資活動支出計】</t>
    <rPh sb="4" eb="6">
      <t>トウシ</t>
    </rPh>
    <rPh sb="6" eb="8">
      <t>カツドウ</t>
    </rPh>
    <rPh sb="8" eb="10">
      <t>シシュツ</t>
    </rPh>
    <rPh sb="10" eb="11">
      <t>ケイ</t>
    </rPh>
    <phoneticPr fontId="1"/>
  </si>
  <si>
    <t>　　　【投資活動収支差額】</t>
    <rPh sb="4" eb="6">
      <t>トウシ</t>
    </rPh>
    <rPh sb="6" eb="8">
      <t>カツドウ</t>
    </rPh>
    <rPh sb="8" eb="10">
      <t>シュウシ</t>
    </rPh>
    <rPh sb="10" eb="12">
      <t>サガク</t>
    </rPh>
    <phoneticPr fontId="1"/>
  </si>
  <si>
    <t xml:space="preserve">  　　【財務活動収入計】</t>
    <rPh sb="5" eb="7">
      <t>ザイム</t>
    </rPh>
    <rPh sb="7" eb="9">
      <t>カツドウ</t>
    </rPh>
    <rPh sb="9" eb="11">
      <t>シュウニュウ</t>
    </rPh>
    <rPh sb="11" eb="12">
      <t>ケイ</t>
    </rPh>
    <phoneticPr fontId="2"/>
  </si>
  <si>
    <t>　　　【財務活動支出計】</t>
    <rPh sb="4" eb="6">
      <t>ザイム</t>
    </rPh>
    <rPh sb="6" eb="8">
      <t>カツドウ</t>
    </rPh>
    <rPh sb="8" eb="10">
      <t>シシュツ</t>
    </rPh>
    <rPh sb="10" eb="11">
      <t>ケイ</t>
    </rPh>
    <phoneticPr fontId="2"/>
  </si>
  <si>
    <t>　　　【財務活動収支差額】</t>
    <phoneticPr fontId="2"/>
  </si>
  <si>
    <t>　当期収支差額</t>
    <rPh sb="1" eb="3">
      <t>トウキ</t>
    </rPh>
    <rPh sb="3" eb="5">
      <t>シュウシ</t>
    </rPh>
    <rPh sb="5" eb="7">
      <t>サガク</t>
    </rPh>
    <phoneticPr fontId="1"/>
  </si>
  <si>
    <t>　前期繰越収支差額</t>
    <rPh sb="1" eb="3">
      <t>ゼンキ</t>
    </rPh>
    <rPh sb="3" eb="5">
      <t>クリコシ</t>
    </rPh>
    <rPh sb="5" eb="7">
      <t>シュウシ</t>
    </rPh>
    <rPh sb="7" eb="9">
      <t>サガク</t>
    </rPh>
    <phoneticPr fontId="1"/>
  </si>
  <si>
    <t>　次期繰越収支差額</t>
    <rPh sb="1" eb="3">
      <t>ジキ</t>
    </rPh>
    <rPh sb="3" eb="5">
      <t>クリコシ</t>
    </rPh>
    <rPh sb="5" eb="7">
      <t>シュウシ</t>
    </rPh>
    <rPh sb="7" eb="9">
      <t>サガク</t>
    </rPh>
    <phoneticPr fontId="1"/>
  </si>
  <si>
    <t>　　　評価損益等計</t>
    <rPh sb="3" eb="5">
      <t>ヒョウカ</t>
    </rPh>
    <rPh sb="5" eb="7">
      <t>ソンエキ</t>
    </rPh>
    <rPh sb="7" eb="8">
      <t>トウ</t>
    </rPh>
    <rPh sb="8" eb="9">
      <t>ケイ</t>
    </rPh>
    <phoneticPr fontId="2"/>
  </si>
  <si>
    <t>　　【当期経常増減額】　</t>
    <rPh sb="3" eb="5">
      <t>トウキ</t>
    </rPh>
    <rPh sb="5" eb="7">
      <t>ケイジョウ</t>
    </rPh>
    <rPh sb="7" eb="9">
      <t>ゾウゲン</t>
    </rPh>
    <rPh sb="9" eb="10">
      <t>ガク</t>
    </rPh>
    <phoneticPr fontId="1"/>
  </si>
  <si>
    <t>　　　　福利厚生費支出</t>
    <rPh sb="4" eb="6">
      <t>フクリ</t>
    </rPh>
    <rPh sb="6" eb="8">
      <t>コウセイ</t>
    </rPh>
    <rPh sb="8" eb="9">
      <t>ヒ</t>
    </rPh>
    <rPh sb="9" eb="11">
      <t>シシュツ</t>
    </rPh>
    <phoneticPr fontId="1"/>
  </si>
  <si>
    <t>　　　　　受取利息収入</t>
    <rPh sb="5" eb="6">
      <t>ウ</t>
    </rPh>
    <rPh sb="6" eb="7">
      <t>ト</t>
    </rPh>
    <rPh sb="7" eb="9">
      <t>リソク</t>
    </rPh>
    <rPh sb="9" eb="11">
      <t>シュウニュウ</t>
    </rPh>
    <phoneticPr fontId="2"/>
  </si>
  <si>
    <t>　　　評価損益調整前当期経常増減額</t>
    <rPh sb="3" eb="5">
      <t>ヒョウカ</t>
    </rPh>
    <rPh sb="5" eb="7">
      <t>ソンエキ</t>
    </rPh>
    <rPh sb="7" eb="9">
      <t>チョウセイ</t>
    </rPh>
    <rPh sb="9" eb="10">
      <t>マエ</t>
    </rPh>
    <rPh sb="10" eb="12">
      <t>トウキ</t>
    </rPh>
    <rPh sb="12" eb="14">
      <t>ケイジョウ</t>
    </rPh>
    <rPh sb="14" eb="17">
      <t>ゾウゲンガク</t>
    </rPh>
    <phoneticPr fontId="2"/>
  </si>
  <si>
    <t>〔第４号議案〕　平成２５年度収支予算（案）承認の件</t>
    <rPh sb="1" eb="2">
      <t>ダイ</t>
    </rPh>
    <rPh sb="3" eb="4">
      <t>ゴウ</t>
    </rPh>
    <rPh sb="4" eb="6">
      <t>ギアン</t>
    </rPh>
    <rPh sb="8" eb="10">
      <t>ヘイセイ</t>
    </rPh>
    <rPh sb="12" eb="14">
      <t>ネンド</t>
    </rPh>
    <rPh sb="14" eb="16">
      <t>シュウシ</t>
    </rPh>
    <rPh sb="16" eb="18">
      <t>ヨサン</t>
    </rPh>
    <rPh sb="19" eb="20">
      <t>アン</t>
    </rPh>
    <rPh sb="21" eb="23">
      <t>ショウニン</t>
    </rPh>
    <rPh sb="24" eb="25">
      <t>ケン</t>
    </rPh>
    <phoneticPr fontId="2"/>
  </si>
  <si>
    <t xml:space="preserve">        平成２５年４月１日～平成２６年３月３１日</t>
    <rPh sb="8" eb="10">
      <t>ヘイセイ</t>
    </rPh>
    <rPh sb="12" eb="13">
      <t>ネン</t>
    </rPh>
    <rPh sb="14" eb="15">
      <t>ガツ</t>
    </rPh>
    <rPh sb="16" eb="17">
      <t>ニチ</t>
    </rPh>
    <rPh sb="18" eb="20">
      <t>ヘイセイ</t>
    </rPh>
    <rPh sb="22" eb="23">
      <t>ネン</t>
    </rPh>
    <rPh sb="24" eb="25">
      <t>ガツ</t>
    </rPh>
    <rPh sb="27" eb="28">
      <t>ニチ</t>
    </rPh>
    <phoneticPr fontId="2"/>
  </si>
  <si>
    <t>　　新聞図書費</t>
    <rPh sb="2" eb="4">
      <t>シンブン</t>
    </rPh>
    <rPh sb="4" eb="6">
      <t>トショ</t>
    </rPh>
    <rPh sb="6" eb="7">
      <t>ヒ</t>
    </rPh>
    <phoneticPr fontId="2"/>
  </si>
  <si>
    <t>　　税制提言事業収益</t>
    <rPh sb="2" eb="4">
      <t>ゼイセイ</t>
    </rPh>
    <rPh sb="4" eb="6">
      <t>テイゲン</t>
    </rPh>
    <rPh sb="6" eb="8">
      <t>ジギョウ</t>
    </rPh>
    <rPh sb="8" eb="10">
      <t>シュウエキ</t>
    </rPh>
    <phoneticPr fontId="2"/>
  </si>
  <si>
    <t>退職給付費用</t>
    <rPh sb="0" eb="2">
      <t>タイショク</t>
    </rPh>
    <rPh sb="2" eb="4">
      <t>キュウフ</t>
    </rPh>
    <rPh sb="4" eb="6">
      <t>ヒヨウ</t>
    </rPh>
    <phoneticPr fontId="2"/>
  </si>
  <si>
    <t>減価償却費</t>
    <rPh sb="0" eb="2">
      <t>ゲンカ</t>
    </rPh>
    <rPh sb="2" eb="5">
      <t>ショウキャクヒ</t>
    </rPh>
    <phoneticPr fontId="2"/>
  </si>
  <si>
    <t xml:space="preserve"> 　　　　 税制提言事業収入</t>
    <rPh sb="6" eb="8">
      <t>ゼイセイ</t>
    </rPh>
    <rPh sb="8" eb="10">
      <t>テイゲン</t>
    </rPh>
    <rPh sb="10" eb="12">
      <t>ジギョウ</t>
    </rPh>
    <rPh sb="12" eb="14">
      <t>シュウニュウ</t>
    </rPh>
    <phoneticPr fontId="2"/>
  </si>
  <si>
    <t>　　　　新聞図書費支出</t>
    <rPh sb="4" eb="6">
      <t>シンブン</t>
    </rPh>
    <rPh sb="6" eb="8">
      <t>トショ</t>
    </rPh>
    <rPh sb="8" eb="9">
      <t>ヒ</t>
    </rPh>
    <rPh sb="9" eb="11">
      <t>シシュツ</t>
    </rPh>
    <phoneticPr fontId="2"/>
  </si>
  <si>
    <t>△10,566,300</t>
    <phoneticPr fontId="2"/>
  </si>
  <si>
    <t>前年度予算額</t>
    <rPh sb="0" eb="3">
      <t>ゼンネンド</t>
    </rPh>
    <rPh sb="3" eb="4">
      <t>ヨ</t>
    </rPh>
    <rPh sb="4" eb="5">
      <t>ザン</t>
    </rPh>
    <rPh sb="5" eb="6">
      <t>ガク</t>
    </rPh>
    <phoneticPr fontId="1"/>
  </si>
  <si>
    <t>　　　　　　　　　　　　　　　　　　　　　　平成２５年度収支予算（案）</t>
    <rPh sb="22" eb="24">
      <t>ヘイセイ</t>
    </rPh>
    <rPh sb="26" eb="28">
      <t>ネンド</t>
    </rPh>
    <rPh sb="28" eb="30">
      <t>シュウシ</t>
    </rPh>
    <rPh sb="30" eb="32">
      <t>ヨサン</t>
    </rPh>
    <rPh sb="33" eb="34">
      <t>アン</t>
    </rPh>
    <phoneticPr fontId="2"/>
  </si>
  <si>
    <t xml:space="preserve">  　支払寄付金</t>
    <rPh sb="3" eb="5">
      <t>シハラ</t>
    </rPh>
    <rPh sb="5" eb="8">
      <t>キフキン</t>
    </rPh>
    <phoneticPr fontId="2"/>
  </si>
  <si>
    <r>
      <t>　　　　　　　</t>
    </r>
    <r>
      <rPr>
        <sz val="12"/>
        <color indexed="8"/>
        <rFont val="ＭＳ 明朝"/>
        <family val="1"/>
        <charset val="128"/>
      </rPr>
      <t>収　支　予　算　書　（案）</t>
    </r>
    <rPh sb="7" eb="8">
      <t>オサム</t>
    </rPh>
    <rPh sb="9" eb="10">
      <t>シ</t>
    </rPh>
    <rPh sb="11" eb="12">
      <t>ヨ</t>
    </rPh>
    <rPh sb="13" eb="14">
      <t>サン</t>
    </rPh>
    <rPh sb="15" eb="16">
      <t>ショ</t>
    </rPh>
    <rPh sb="18" eb="19">
      <t>アン</t>
    </rPh>
    <phoneticPr fontId="2"/>
  </si>
  <si>
    <t>　　消耗器具備品費</t>
    <rPh sb="2" eb="4">
      <t>ショウモウ</t>
    </rPh>
    <rPh sb="4" eb="6">
      <t>キグ</t>
    </rPh>
    <rPh sb="6" eb="8">
      <t>ビヒン</t>
    </rPh>
    <rPh sb="8" eb="9">
      <t>ヒ</t>
    </rPh>
    <phoneticPr fontId="1"/>
  </si>
  <si>
    <t>　受取負担金</t>
    <rPh sb="1" eb="2">
      <t>ウ</t>
    </rPh>
    <rPh sb="2" eb="3">
      <t>ト</t>
    </rPh>
    <rPh sb="3" eb="6">
      <t>フタンキン</t>
    </rPh>
    <phoneticPr fontId="2"/>
  </si>
  <si>
    <t>　　受取負担金</t>
    <rPh sb="2" eb="3">
      <t>ウ</t>
    </rPh>
    <rPh sb="3" eb="4">
      <t>ト</t>
    </rPh>
    <rPh sb="4" eb="7">
      <t>フタンキン</t>
    </rPh>
    <phoneticPr fontId="2"/>
  </si>
  <si>
    <t>報告事項　　平成２５年度収支予算（案）</t>
    <rPh sb="0" eb="2">
      <t>ホウコク</t>
    </rPh>
    <rPh sb="2" eb="4">
      <t>ジコウ</t>
    </rPh>
    <rPh sb="6" eb="8">
      <t>ヘイセイ</t>
    </rPh>
    <rPh sb="10" eb="12">
      <t>ネンド</t>
    </rPh>
    <rPh sb="12" eb="14">
      <t>シュウシ</t>
    </rPh>
    <rPh sb="14" eb="16">
      <t>ヨサン</t>
    </rPh>
    <rPh sb="17" eb="18">
      <t>アン</t>
    </rPh>
    <phoneticPr fontId="2"/>
  </si>
  <si>
    <r>
      <t>　　　　　　　　　　</t>
    </r>
    <r>
      <rPr>
        <sz val="12"/>
        <color indexed="8"/>
        <rFont val="ＭＳ 明朝"/>
        <family val="1"/>
        <charset val="128"/>
      </rPr>
      <t>平　成　２５　年　度　収　支　予　算　書　（案）</t>
    </r>
    <rPh sb="10" eb="11">
      <t>ヒラ</t>
    </rPh>
    <rPh sb="12" eb="13">
      <t>シゲル</t>
    </rPh>
    <rPh sb="17" eb="18">
      <t>トシ</t>
    </rPh>
    <rPh sb="19" eb="20">
      <t>タビ</t>
    </rPh>
    <rPh sb="21" eb="22">
      <t>オサム</t>
    </rPh>
    <rPh sb="23" eb="24">
      <t>シ</t>
    </rPh>
    <rPh sb="25" eb="26">
      <t>ヨ</t>
    </rPh>
    <rPh sb="27" eb="28">
      <t>サン</t>
    </rPh>
    <rPh sb="29" eb="30">
      <t>ショ</t>
    </rPh>
    <rPh sb="32" eb="33">
      <t>アン</t>
    </rPh>
    <phoneticPr fontId="2"/>
  </si>
  <si>
    <t>※一般会員受取会費は20%を実施事業等会計、60%をその他会計、20%を法人会計に配賦し計上しています</t>
    <rPh sb="1" eb="3">
      <t>イッパン</t>
    </rPh>
    <rPh sb="3" eb="5">
      <t>カイイン</t>
    </rPh>
    <rPh sb="5" eb="6">
      <t>ウ</t>
    </rPh>
    <rPh sb="6" eb="7">
      <t>ト</t>
    </rPh>
    <rPh sb="7" eb="9">
      <t>カイヒ</t>
    </rPh>
    <rPh sb="14" eb="16">
      <t>ジッシ</t>
    </rPh>
    <rPh sb="16" eb="18">
      <t>ジギョウ</t>
    </rPh>
    <rPh sb="18" eb="19">
      <t>トウ</t>
    </rPh>
    <rPh sb="19" eb="21">
      <t>カイケイ</t>
    </rPh>
    <rPh sb="28" eb="29">
      <t>タ</t>
    </rPh>
    <rPh sb="29" eb="31">
      <t>カイケイ</t>
    </rPh>
    <rPh sb="36" eb="38">
      <t>ホウジン</t>
    </rPh>
    <rPh sb="38" eb="40">
      <t>カイケイ</t>
    </rPh>
    <rPh sb="41" eb="43">
      <t>ハイフ</t>
    </rPh>
    <rPh sb="44" eb="46">
      <t>ケイジョウ</t>
    </rPh>
    <phoneticPr fontId="2"/>
  </si>
  <si>
    <t>　経費は、直接経費を事業別に計上し、共通経費（給与手当等）は、事業回数割合で配賦し共通に計上しています。</t>
    <rPh sb="1" eb="3">
      <t>ケイヒ</t>
    </rPh>
    <rPh sb="5" eb="7">
      <t>チョクセツ</t>
    </rPh>
    <rPh sb="7" eb="9">
      <t>ケイヒ</t>
    </rPh>
    <rPh sb="10" eb="13">
      <t>ジギョウベツ</t>
    </rPh>
    <rPh sb="14" eb="16">
      <t>ケイジョウ</t>
    </rPh>
    <rPh sb="18" eb="20">
      <t>キョウツウ</t>
    </rPh>
    <rPh sb="20" eb="22">
      <t>ケイヒ</t>
    </rPh>
    <rPh sb="23" eb="25">
      <t>キュウヨ</t>
    </rPh>
    <rPh sb="25" eb="27">
      <t>テアテ</t>
    </rPh>
    <rPh sb="27" eb="28">
      <t>トウ</t>
    </rPh>
    <rPh sb="31" eb="33">
      <t>ジギョウ</t>
    </rPh>
    <rPh sb="33" eb="35">
      <t>カイスウ</t>
    </rPh>
    <rPh sb="35" eb="37">
      <t>ワリアイ</t>
    </rPh>
    <rPh sb="38" eb="40">
      <t>ハイフ</t>
    </rPh>
    <rPh sb="41" eb="43">
      <t>キョウツウ</t>
    </rPh>
    <rPh sb="44" eb="46">
      <t>ケイジョウ</t>
    </rPh>
    <phoneticPr fontId="2"/>
  </si>
  <si>
    <t>　　　　　　　　　　　　　　　　平成２6年度収支予算（案）</t>
    <rPh sb="16" eb="18">
      <t>ヘイセイ</t>
    </rPh>
    <rPh sb="20" eb="22">
      <t>ネンド</t>
    </rPh>
    <rPh sb="22" eb="24">
      <t>シュウシ</t>
    </rPh>
    <rPh sb="24" eb="26">
      <t>ヨサン</t>
    </rPh>
    <rPh sb="27" eb="28">
      <t>アン</t>
    </rPh>
    <phoneticPr fontId="2"/>
  </si>
  <si>
    <t xml:space="preserve">        平成２6年４月１日～平成２7年３月３１日</t>
    <rPh sb="8" eb="10">
      <t>ヘイセイ</t>
    </rPh>
    <rPh sb="12" eb="13">
      <t>ネン</t>
    </rPh>
    <rPh sb="14" eb="15">
      <t>ガツ</t>
    </rPh>
    <rPh sb="16" eb="17">
      <t>ニチ</t>
    </rPh>
    <rPh sb="18" eb="20">
      <t>ヘイセイ</t>
    </rPh>
    <rPh sb="22" eb="23">
      <t>ネン</t>
    </rPh>
    <rPh sb="24" eb="25">
      <t>ガツ</t>
    </rPh>
    <rPh sb="27" eb="28">
      <t>ニチ</t>
    </rPh>
    <phoneticPr fontId="2"/>
  </si>
  <si>
    <t xml:space="preserve">        平成２７年４月１日～平成２８年３月３１日</t>
    <rPh sb="8" eb="10">
      <t>ヘイセイ</t>
    </rPh>
    <rPh sb="12" eb="13">
      <t>ネン</t>
    </rPh>
    <rPh sb="14" eb="15">
      <t>ガツ</t>
    </rPh>
    <rPh sb="16" eb="17">
      <t>ニチ</t>
    </rPh>
    <rPh sb="18" eb="20">
      <t>ヘイセイ</t>
    </rPh>
    <rPh sb="22" eb="23">
      <t>ネン</t>
    </rPh>
    <rPh sb="24" eb="25">
      <t>ガツ</t>
    </rPh>
    <rPh sb="27" eb="28">
      <t>ニチ</t>
    </rPh>
    <phoneticPr fontId="2"/>
  </si>
  <si>
    <t>　　　　　　　収　支　予　算　書　</t>
    <rPh sb="7" eb="8">
      <t>オサム</t>
    </rPh>
    <rPh sb="9" eb="10">
      <t>シ</t>
    </rPh>
    <rPh sb="11" eb="12">
      <t>ヨ</t>
    </rPh>
    <rPh sb="13" eb="14">
      <t>サン</t>
    </rPh>
    <rPh sb="15" eb="16">
      <t>ショ</t>
    </rPh>
    <phoneticPr fontId="2"/>
  </si>
  <si>
    <t>　　　　　　　　　　　　　　　　平成２７年度収支予算</t>
    <rPh sb="16" eb="18">
      <t>ヘイセイ</t>
    </rPh>
    <rPh sb="20" eb="22">
      <t>ネンド</t>
    </rPh>
    <rPh sb="22" eb="24">
      <t>シュウシ</t>
    </rPh>
    <rPh sb="24" eb="26">
      <t>ヨサン</t>
    </rPh>
    <phoneticPr fontId="2"/>
  </si>
  <si>
    <t>〔報告事項〕　平成２７年度収支予算</t>
    <rPh sb="1" eb="3">
      <t>ホウコク</t>
    </rPh>
    <rPh sb="3" eb="5">
      <t>ジコウ</t>
    </rPh>
    <rPh sb="7" eb="9">
      <t>ヘイセイ</t>
    </rPh>
    <rPh sb="11" eb="13">
      <t>ネンド</t>
    </rPh>
    <rPh sb="13" eb="15">
      <t>シュウシ</t>
    </rPh>
    <rPh sb="15" eb="17">
      <t>ヨサン</t>
    </rPh>
    <phoneticPr fontId="2"/>
  </si>
  <si>
    <t>前年度予算額</t>
    <rPh sb="0" eb="1">
      <t>ゼン</t>
    </rPh>
    <rPh sb="1" eb="3">
      <t>ネンド</t>
    </rPh>
    <rPh sb="3" eb="5">
      <t>ヨサン</t>
    </rPh>
    <rPh sb="5" eb="6">
      <t>ガク</t>
    </rPh>
    <phoneticPr fontId="2"/>
  </si>
  <si>
    <t xml:space="preserve">        平成２９年４月１日～平成３０年３月３１日</t>
    <rPh sb="8" eb="10">
      <t>ヘイセイ</t>
    </rPh>
    <rPh sb="12" eb="13">
      <t>ネン</t>
    </rPh>
    <rPh sb="14" eb="15">
      <t>ガツ</t>
    </rPh>
    <rPh sb="16" eb="17">
      <t>ニチ</t>
    </rPh>
    <rPh sb="18" eb="20">
      <t>ヘイセイ</t>
    </rPh>
    <rPh sb="22" eb="23">
      <t>ネン</t>
    </rPh>
    <rPh sb="24" eb="25">
      <t>ガツ</t>
    </rPh>
    <rPh sb="27" eb="28">
      <t>ニチ</t>
    </rPh>
    <phoneticPr fontId="2"/>
  </si>
  <si>
    <t>　平成２９年度収支予算　　　　　　　　　　　　　　　　　　　　　　　　　　　　　　</t>
    <rPh sb="1" eb="3">
      <t>ヘイセイ</t>
    </rPh>
    <rPh sb="5" eb="7">
      <t>ネンド</t>
    </rPh>
    <rPh sb="7" eb="9">
      <t>シュウシ</t>
    </rPh>
    <rPh sb="9" eb="11">
      <t>ヨサン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</si>
</sst>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 * #,##0_ ;_ * \-#,##0_ ;_ * &quot;-&quot;_ ;_ @_ "/>
    <numFmt numFmtId="176" formatCode="#,##0_);\(#,##0\)"/>
    <numFmt numFmtId="177" formatCode="#,##0;&quot;△ &quot;#,##0"/>
    <numFmt numFmtId="178" formatCode="#,##0_);[Red]\(#,##0\)"/>
  </numFmts>
  <fonts count="12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4"/>
      <color indexed="8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color indexed="13"/>
      <name val="ＭＳ 明朝"/>
      <family val="1"/>
      <charset val="128"/>
    </font>
    <font>
      <i/>
      <sz val="11"/>
      <color indexed="8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"/>
      <color indexed="13"/>
      <name val="ＭＳ 明朝"/>
      <family val="1"/>
      <charset val="128"/>
    </font>
    <font>
      <b/>
      <sz val="14"/>
      <color indexed="8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1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177" fontId="4" fillId="0" borderId="1" xfId="0" applyNumberFormat="1" applyFont="1" applyBorder="1">
      <alignment vertical="center"/>
    </xf>
    <xf numFmtId="177" fontId="4" fillId="0" borderId="0" xfId="0" applyNumberFormat="1" applyFont="1">
      <alignment vertical="center"/>
    </xf>
    <xf numFmtId="177" fontId="4" fillId="0" borderId="0" xfId="0" applyNumberFormat="1" applyFont="1" applyFill="1">
      <alignment vertical="center"/>
    </xf>
    <xf numFmtId="0" fontId="4" fillId="0" borderId="0" xfId="0" applyFont="1" applyFill="1">
      <alignment vertical="center"/>
    </xf>
    <xf numFmtId="177" fontId="4" fillId="0" borderId="1" xfId="0" applyNumberFormat="1" applyFont="1" applyFill="1" applyBorder="1">
      <alignment vertical="center"/>
    </xf>
    <xf numFmtId="176" fontId="4" fillId="0" borderId="0" xfId="0" applyNumberFormat="1" applyFont="1">
      <alignment vertical="center"/>
    </xf>
    <xf numFmtId="177" fontId="6" fillId="0" borderId="0" xfId="0" applyNumberFormat="1" applyFont="1">
      <alignment vertical="center"/>
    </xf>
    <xf numFmtId="0" fontId="6" fillId="0" borderId="0" xfId="0" applyFo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>
      <alignment vertical="center"/>
    </xf>
    <xf numFmtId="0" fontId="4" fillId="0" borderId="0" xfId="0" applyFont="1" applyBorder="1" applyAlignment="1">
      <alignment horizontal="center" vertical="center"/>
    </xf>
    <xf numFmtId="177" fontId="4" fillId="2" borderId="1" xfId="0" applyNumberFormat="1" applyFont="1" applyFill="1" applyBorder="1" applyAlignment="1">
      <alignment horizontal="left" vertical="center"/>
    </xf>
    <xf numFmtId="0" fontId="4" fillId="3" borderId="1" xfId="0" applyFont="1" applyFill="1" applyBorder="1">
      <alignment vertical="center"/>
    </xf>
    <xf numFmtId="176" fontId="4" fillId="0" borderId="0" xfId="0" applyNumberFormat="1" applyFont="1" applyBorder="1">
      <alignment vertical="center"/>
    </xf>
    <xf numFmtId="177" fontId="4" fillId="0" borderId="1" xfId="0" applyNumberFormat="1" applyFont="1" applyFill="1" applyBorder="1" applyAlignment="1">
      <alignment horizontal="left" vertical="center" indent="1"/>
    </xf>
    <xf numFmtId="41" fontId="4" fillId="3" borderId="1" xfId="0" applyNumberFormat="1" applyFont="1" applyFill="1" applyBorder="1">
      <alignment vertical="center"/>
    </xf>
    <xf numFmtId="41" fontId="4" fillId="0" borderId="4" xfId="0" applyNumberFormat="1" applyFont="1" applyBorder="1">
      <alignment vertical="center"/>
    </xf>
    <xf numFmtId="176" fontId="4" fillId="0" borderId="0" xfId="0" applyNumberFormat="1" applyFont="1" applyFill="1" applyBorder="1">
      <alignment vertical="center"/>
    </xf>
    <xf numFmtId="9" fontId="4" fillId="0" borderId="0" xfId="0" applyNumberFormat="1" applyFont="1">
      <alignment vertical="center"/>
    </xf>
    <xf numFmtId="0" fontId="4" fillId="0" borderId="0" xfId="0" applyFont="1" applyBorder="1" applyAlignment="1">
      <alignment horizontal="left" vertical="center"/>
    </xf>
    <xf numFmtId="41" fontId="4" fillId="0" borderId="0" xfId="0" applyNumberFormat="1" applyFont="1" applyBorder="1">
      <alignment vertical="center"/>
    </xf>
    <xf numFmtId="41" fontId="4" fillId="0" borderId="0" xfId="0" applyNumberFormat="1" applyFont="1">
      <alignment vertical="center"/>
    </xf>
    <xf numFmtId="177" fontId="4" fillId="2" borderId="1" xfId="0" applyNumberFormat="1" applyFont="1" applyFill="1" applyBorder="1" applyAlignment="1">
      <alignment horizontal="center" vertical="center"/>
    </xf>
    <xf numFmtId="41" fontId="4" fillId="2" borderId="1" xfId="0" applyNumberFormat="1" applyFont="1" applyFill="1" applyBorder="1">
      <alignment vertical="center"/>
    </xf>
    <xf numFmtId="41" fontId="4" fillId="2" borderId="4" xfId="0" applyNumberFormat="1" applyFont="1" applyFill="1" applyBorder="1">
      <alignment vertical="center"/>
    </xf>
    <xf numFmtId="41" fontId="4" fillId="2" borderId="0" xfId="0" applyNumberFormat="1" applyFont="1" applyFill="1" applyBorder="1">
      <alignment vertical="center"/>
    </xf>
    <xf numFmtId="177" fontId="4" fillId="0" borderId="0" xfId="0" applyNumberFormat="1" applyFont="1" applyFill="1" applyBorder="1" applyAlignment="1">
      <alignment horizontal="left" vertical="center" indent="1"/>
    </xf>
    <xf numFmtId="177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>
      <alignment vertical="center"/>
    </xf>
    <xf numFmtId="0" fontId="4" fillId="0" borderId="6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177" fontId="4" fillId="4" borderId="1" xfId="0" applyNumberFormat="1" applyFont="1" applyFill="1" applyBorder="1">
      <alignment vertical="center"/>
    </xf>
    <xf numFmtId="0" fontId="4" fillId="0" borderId="3" xfId="0" applyFont="1" applyBorder="1" applyAlignment="1">
      <alignment horizontal="center" vertical="center"/>
    </xf>
    <xf numFmtId="177" fontId="4" fillId="4" borderId="0" xfId="0" applyNumberFormat="1" applyFont="1" applyFill="1">
      <alignment vertical="center"/>
    </xf>
    <xf numFmtId="177" fontId="4" fillId="4" borderId="1" xfId="0" quotePrefix="1" applyNumberFormat="1" applyFont="1" applyFill="1" applyBorder="1">
      <alignment vertical="center"/>
    </xf>
    <xf numFmtId="177" fontId="4" fillId="4" borderId="1" xfId="0" applyNumberFormat="1" applyFont="1" applyFill="1" applyBorder="1" applyAlignment="1">
      <alignment vertical="center"/>
    </xf>
    <xf numFmtId="177" fontId="4" fillId="0" borderId="2" xfId="0" applyNumberFormat="1" applyFont="1" applyBorder="1">
      <alignment vertical="center"/>
    </xf>
    <xf numFmtId="0" fontId="4" fillId="0" borderId="2" xfId="0" applyFont="1" applyBorder="1">
      <alignment vertical="center"/>
    </xf>
    <xf numFmtId="177" fontId="4" fillId="4" borderId="3" xfId="0" applyNumberFormat="1" applyFont="1" applyFill="1" applyBorder="1">
      <alignment vertical="center"/>
    </xf>
    <xf numFmtId="0" fontId="4" fillId="4" borderId="3" xfId="0" applyFont="1" applyFill="1" applyBorder="1" applyAlignment="1">
      <alignment horizontal="left" vertical="center"/>
    </xf>
    <xf numFmtId="0" fontId="4" fillId="0" borderId="8" xfId="0" applyFont="1" applyBorder="1">
      <alignment vertical="center"/>
    </xf>
    <xf numFmtId="0" fontId="4" fillId="4" borderId="8" xfId="0" applyFont="1" applyFill="1" applyBorder="1" applyAlignment="1">
      <alignment horizontal="left" vertical="center"/>
    </xf>
    <xf numFmtId="0" fontId="4" fillId="4" borderId="3" xfId="0" applyFont="1" applyFill="1" applyBorder="1">
      <alignment vertical="center"/>
    </xf>
    <xf numFmtId="0" fontId="4" fillId="4" borderId="8" xfId="0" applyFont="1" applyFill="1" applyBorder="1">
      <alignment vertical="center"/>
    </xf>
    <xf numFmtId="0" fontId="4" fillId="4" borderId="2" xfId="0" applyFont="1" applyFill="1" applyBorder="1" applyAlignment="1">
      <alignment horizontal="left" vertical="center"/>
    </xf>
    <xf numFmtId="0" fontId="7" fillId="4" borderId="8" xfId="0" applyFont="1" applyFill="1" applyBorder="1" applyAlignment="1">
      <alignment horizontal="left" vertical="center"/>
    </xf>
    <xf numFmtId="177" fontId="4" fillId="0" borderId="8" xfId="0" applyNumberFormat="1" applyFont="1" applyBorder="1">
      <alignment vertical="center"/>
    </xf>
    <xf numFmtId="177" fontId="4" fillId="4" borderId="8" xfId="0" applyNumberFormat="1" applyFont="1" applyFill="1" applyBorder="1">
      <alignment vertical="center"/>
    </xf>
    <xf numFmtId="177" fontId="4" fillId="4" borderId="2" xfId="0" applyNumberFormat="1" applyFont="1" applyFill="1" applyBorder="1">
      <alignment vertical="center"/>
    </xf>
    <xf numFmtId="177" fontId="5" fillId="4" borderId="3" xfId="0" applyNumberFormat="1" applyFont="1" applyFill="1" applyBorder="1">
      <alignment vertical="center"/>
    </xf>
    <xf numFmtId="177" fontId="4" fillId="0" borderId="8" xfId="0" applyNumberFormat="1" applyFont="1" applyFill="1" applyBorder="1">
      <alignment vertical="center"/>
    </xf>
    <xf numFmtId="0" fontId="4" fillId="4" borderId="2" xfId="0" applyFont="1" applyFill="1" applyBorder="1">
      <alignment vertical="center"/>
    </xf>
    <xf numFmtId="0" fontId="4" fillId="0" borderId="8" xfId="0" applyFont="1" applyFill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177" fontId="4" fillId="0" borderId="3" xfId="0" applyNumberFormat="1" applyFont="1" applyFill="1" applyBorder="1">
      <alignment vertical="center"/>
    </xf>
    <xf numFmtId="0" fontId="4" fillId="0" borderId="3" xfId="0" applyFont="1" applyBorder="1" applyAlignment="1">
      <alignment horizontal="center" vertical="center"/>
    </xf>
    <xf numFmtId="178" fontId="3" fillId="0" borderId="0" xfId="0" applyNumberFormat="1" applyFont="1" applyAlignment="1">
      <alignment horizontal="right" vertical="center"/>
    </xf>
    <xf numFmtId="178" fontId="4" fillId="0" borderId="0" xfId="0" applyNumberFormat="1" applyFont="1" applyAlignment="1">
      <alignment horizontal="right" vertical="center"/>
    </xf>
    <xf numFmtId="178" fontId="0" fillId="0" borderId="0" xfId="0" applyNumberFormat="1" applyAlignment="1">
      <alignment horizontal="right" vertical="center"/>
    </xf>
    <xf numFmtId="177" fontId="4" fillId="4" borderId="1" xfId="0" applyNumberFormat="1" applyFont="1" applyFill="1" applyBorder="1" applyAlignment="1">
      <alignment horizontal="right" vertical="center"/>
    </xf>
    <xf numFmtId="177" fontId="4" fillId="4" borderId="2" xfId="0" applyNumberFormat="1" applyFont="1" applyFill="1" applyBorder="1" applyAlignment="1">
      <alignment horizontal="right" vertical="center"/>
    </xf>
    <xf numFmtId="177" fontId="4" fillId="4" borderId="8" xfId="0" applyNumberFormat="1" applyFont="1" applyFill="1" applyBorder="1" applyAlignment="1">
      <alignment horizontal="right" vertical="center"/>
    </xf>
    <xf numFmtId="177" fontId="4" fillId="4" borderId="3" xfId="0" applyNumberFormat="1" applyFont="1" applyFill="1" applyBorder="1" applyAlignment="1">
      <alignment horizontal="right" vertical="center"/>
    </xf>
    <xf numFmtId="177" fontId="4" fillId="0" borderId="2" xfId="0" applyNumberFormat="1" applyFont="1" applyBorder="1" applyAlignment="1">
      <alignment horizontal="right" vertical="center"/>
    </xf>
    <xf numFmtId="177" fontId="4" fillId="0" borderId="1" xfId="0" applyNumberFormat="1" applyFont="1" applyBorder="1" applyAlignment="1">
      <alignment horizontal="right" vertical="center"/>
    </xf>
    <xf numFmtId="177" fontId="4" fillId="0" borderId="8" xfId="0" applyNumberFormat="1" applyFont="1" applyBorder="1" applyAlignment="1">
      <alignment horizontal="right" vertical="center"/>
    </xf>
    <xf numFmtId="177" fontId="4" fillId="0" borderId="8" xfId="0" applyNumberFormat="1" applyFont="1" applyFill="1" applyBorder="1" applyAlignment="1">
      <alignment horizontal="right" vertical="center"/>
    </xf>
    <xf numFmtId="177" fontId="4" fillId="0" borderId="1" xfId="0" applyNumberFormat="1" applyFont="1" applyFill="1" applyBorder="1" applyAlignment="1">
      <alignment horizontal="right" vertical="center"/>
    </xf>
    <xf numFmtId="177" fontId="5" fillId="4" borderId="3" xfId="0" applyNumberFormat="1" applyFont="1" applyFill="1" applyBorder="1" applyAlignment="1">
      <alignment horizontal="right" vertical="center"/>
    </xf>
    <xf numFmtId="177" fontId="4" fillId="0" borderId="3" xfId="0" applyNumberFormat="1" applyFont="1" applyFill="1" applyBorder="1" applyAlignment="1">
      <alignment horizontal="right" vertical="center"/>
    </xf>
    <xf numFmtId="177" fontId="4" fillId="4" borderId="1" xfId="0" quotePrefix="1" applyNumberFormat="1" applyFont="1" applyFill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77" fontId="6" fillId="0" borderId="0" xfId="0" applyNumberFormat="1" applyFont="1" applyBorder="1">
      <alignment vertical="center"/>
    </xf>
    <xf numFmtId="177" fontId="4" fillId="4" borderId="0" xfId="0" applyNumberFormat="1" applyFont="1" applyFill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9" fillId="4" borderId="8" xfId="0" applyFont="1" applyFill="1" applyBorder="1" applyAlignment="1">
      <alignment horizontal="left" vertical="center"/>
    </xf>
    <xf numFmtId="0" fontId="7" fillId="4" borderId="8" xfId="0" applyFont="1" applyFill="1" applyBorder="1">
      <alignment vertical="center"/>
    </xf>
    <xf numFmtId="177" fontId="9" fillId="4" borderId="1" xfId="0" applyNumberFormat="1" applyFont="1" applyFill="1" applyBorder="1">
      <alignment vertical="center"/>
    </xf>
    <xf numFmtId="0" fontId="9" fillId="4" borderId="2" xfId="0" applyFont="1" applyFill="1" applyBorder="1">
      <alignment vertical="center"/>
    </xf>
    <xf numFmtId="177" fontId="9" fillId="0" borderId="2" xfId="0" applyNumberFormat="1" applyFont="1" applyBorder="1">
      <alignment vertical="center"/>
    </xf>
    <xf numFmtId="177" fontId="9" fillId="0" borderId="1" xfId="0" applyNumberFormat="1" applyFont="1" applyBorder="1">
      <alignment vertical="center"/>
    </xf>
    <xf numFmtId="0" fontId="9" fillId="0" borderId="8" xfId="0" applyFont="1" applyBorder="1">
      <alignment vertical="center"/>
    </xf>
    <xf numFmtId="177" fontId="9" fillId="0" borderId="8" xfId="0" applyNumberFormat="1" applyFont="1" applyBorder="1">
      <alignment vertical="center"/>
    </xf>
    <xf numFmtId="0" fontId="9" fillId="4" borderId="8" xfId="0" applyFont="1" applyFill="1" applyBorder="1" applyAlignment="1">
      <alignment horizontal="right" vertical="center"/>
    </xf>
    <xf numFmtId="177" fontId="9" fillId="4" borderId="8" xfId="0" applyNumberFormat="1" applyFont="1" applyFill="1" applyBorder="1">
      <alignment vertical="center"/>
    </xf>
    <xf numFmtId="177" fontId="9" fillId="0" borderId="8" xfId="0" applyNumberFormat="1" applyFont="1" applyFill="1" applyBorder="1">
      <alignment vertical="center"/>
    </xf>
    <xf numFmtId="177" fontId="9" fillId="0" borderId="1" xfId="0" applyNumberFormat="1" applyFont="1" applyFill="1" applyBorder="1">
      <alignment vertical="center"/>
    </xf>
    <xf numFmtId="3" fontId="9" fillId="4" borderId="8" xfId="0" applyNumberFormat="1" applyFont="1" applyFill="1" applyBorder="1" applyAlignment="1">
      <alignment horizontal="right" vertical="center"/>
    </xf>
    <xf numFmtId="3" fontId="9" fillId="0" borderId="8" xfId="0" applyNumberFormat="1" applyFont="1" applyFill="1" applyBorder="1" applyAlignment="1">
      <alignment horizontal="right" vertical="center"/>
    </xf>
    <xf numFmtId="177" fontId="9" fillId="4" borderId="3" xfId="0" applyNumberFormat="1" applyFont="1" applyFill="1" applyBorder="1">
      <alignment vertical="center"/>
    </xf>
    <xf numFmtId="177" fontId="10" fillId="4" borderId="3" xfId="0" applyNumberFormat="1" applyFont="1" applyFill="1" applyBorder="1">
      <alignment vertical="center"/>
    </xf>
    <xf numFmtId="177" fontId="9" fillId="0" borderId="3" xfId="0" applyNumberFormat="1" applyFont="1" applyFill="1" applyBorder="1">
      <alignment vertical="center"/>
    </xf>
    <xf numFmtId="177" fontId="9" fillId="4" borderId="2" xfId="0" applyNumberFormat="1" applyFont="1" applyFill="1" applyBorder="1">
      <alignment vertical="center"/>
    </xf>
    <xf numFmtId="0" fontId="9" fillId="4" borderId="2" xfId="0" applyFont="1" applyFill="1" applyBorder="1" applyAlignment="1">
      <alignment horizontal="right" vertical="center"/>
    </xf>
    <xf numFmtId="0" fontId="9" fillId="4" borderId="3" xfId="0" applyFont="1" applyFill="1" applyBorder="1" applyAlignment="1">
      <alignment horizontal="right" vertical="center"/>
    </xf>
    <xf numFmtId="177" fontId="9" fillId="4" borderId="0" xfId="0" applyNumberFormat="1" applyFont="1" applyFill="1" applyBorder="1">
      <alignment vertical="center"/>
    </xf>
    <xf numFmtId="3" fontId="9" fillId="4" borderId="0" xfId="0" applyNumberFormat="1" applyFont="1" applyFill="1" applyBorder="1" applyAlignment="1">
      <alignment horizontal="right" vertical="center"/>
    </xf>
    <xf numFmtId="177" fontId="9" fillId="4" borderId="9" xfId="0" applyNumberFormat="1" applyFont="1" applyFill="1" applyBorder="1">
      <alignment vertical="center"/>
    </xf>
    <xf numFmtId="177" fontId="9" fillId="4" borderId="7" xfId="0" applyNumberFormat="1" applyFont="1" applyFill="1" applyBorder="1">
      <alignment vertical="center"/>
    </xf>
    <xf numFmtId="0" fontId="9" fillId="4" borderId="0" xfId="0" applyFont="1" applyFill="1" applyBorder="1" applyAlignment="1">
      <alignment horizontal="right" vertical="center"/>
    </xf>
    <xf numFmtId="3" fontId="9" fillId="4" borderId="1" xfId="0" applyNumberFormat="1" applyFont="1" applyFill="1" applyBorder="1" applyAlignment="1">
      <alignment horizontal="right" vertical="center"/>
    </xf>
    <xf numFmtId="0" fontId="9" fillId="4" borderId="1" xfId="0" applyFont="1" applyFill="1" applyBorder="1" applyAlignment="1">
      <alignment horizontal="right" vertical="center"/>
    </xf>
    <xf numFmtId="177" fontId="9" fillId="4" borderId="1" xfId="0" quotePrefix="1" applyNumberFormat="1" applyFont="1" applyFill="1" applyBorder="1">
      <alignment vertical="center"/>
    </xf>
    <xf numFmtId="177" fontId="9" fillId="4" borderId="1" xfId="0" applyNumberFormat="1" applyFont="1" applyFill="1" applyBorder="1" applyAlignment="1">
      <alignment vertical="center"/>
    </xf>
    <xf numFmtId="0" fontId="11" fillId="0" borderId="0" xfId="0" applyFont="1" applyAlignment="1">
      <alignment horizontal="center" vertical="center"/>
    </xf>
    <xf numFmtId="3" fontId="9" fillId="4" borderId="9" xfId="0" applyNumberFormat="1" applyFont="1" applyFill="1" applyBorder="1" applyAlignment="1">
      <alignment horizontal="right" vertical="center"/>
    </xf>
    <xf numFmtId="0" fontId="11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>
      <alignment vertical="center"/>
    </xf>
    <xf numFmtId="0" fontId="4" fillId="0" borderId="5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7" fillId="0" borderId="2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 shrinkToFit="1"/>
    </xf>
    <xf numFmtId="0" fontId="3" fillId="0" borderId="0" xfId="0" applyFont="1" applyAlignment="1">
      <alignment horizontal="left" vertical="center"/>
    </xf>
    <xf numFmtId="0" fontId="4" fillId="0" borderId="7" xfId="0" applyFont="1" applyBorder="1" applyAlignment="1">
      <alignment horizontal="center" vertical="center"/>
    </xf>
    <xf numFmtId="178" fontId="4" fillId="0" borderId="2" xfId="0" applyNumberFormat="1" applyFont="1" applyBorder="1" applyAlignment="1">
      <alignment horizontal="left" vertical="center"/>
    </xf>
    <xf numFmtId="178" fontId="4" fillId="0" borderId="3" xfId="0" applyNumberFormat="1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104</xdr:row>
      <xdr:rowOff>104775</xdr:rowOff>
    </xdr:from>
    <xdr:to>
      <xdr:col>13</xdr:col>
      <xdr:colOff>400050</xdr:colOff>
      <xdr:row>104</xdr:row>
      <xdr:rowOff>106363</xdr:rowOff>
    </xdr:to>
    <xdr:cxnSp macro="">
      <xdr:nvCxnSpPr>
        <xdr:cNvPr id="2" name="直線矢印コネクタ 1"/>
        <xdr:cNvCxnSpPr/>
      </xdr:nvCxnSpPr>
      <xdr:spPr>
        <a:xfrm>
          <a:off x="11677650" y="19992975"/>
          <a:ext cx="390525" cy="1588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428625</xdr:colOff>
      <xdr:row>103</xdr:row>
      <xdr:rowOff>114301</xdr:rowOff>
    </xdr:from>
    <xdr:to>
      <xdr:col>13</xdr:col>
      <xdr:colOff>552450</xdr:colOff>
      <xdr:row>108</xdr:row>
      <xdr:rowOff>28576</xdr:rowOff>
    </xdr:to>
    <xdr:sp macro="" textlink="">
      <xdr:nvSpPr>
        <xdr:cNvPr id="3" name="左大かっこ 2"/>
        <xdr:cNvSpPr/>
      </xdr:nvSpPr>
      <xdr:spPr>
        <a:xfrm>
          <a:off x="12096750" y="19821526"/>
          <a:ext cx="123825" cy="819150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16</xdr:col>
      <xdr:colOff>85725</xdr:colOff>
      <xdr:row>106</xdr:row>
      <xdr:rowOff>47625</xdr:rowOff>
    </xdr:from>
    <xdr:to>
      <xdr:col>16</xdr:col>
      <xdr:colOff>238125</xdr:colOff>
      <xdr:row>109</xdr:row>
      <xdr:rowOff>0</xdr:rowOff>
    </xdr:to>
    <xdr:sp macro="" textlink="">
      <xdr:nvSpPr>
        <xdr:cNvPr id="4" name="左大かっこ 3"/>
        <xdr:cNvSpPr/>
      </xdr:nvSpPr>
      <xdr:spPr>
        <a:xfrm>
          <a:off x="13611225" y="20297775"/>
          <a:ext cx="152400" cy="495300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9525</xdr:colOff>
      <xdr:row>104</xdr:row>
      <xdr:rowOff>104775</xdr:rowOff>
    </xdr:from>
    <xdr:to>
      <xdr:col>12</xdr:col>
      <xdr:colOff>400050</xdr:colOff>
      <xdr:row>104</xdr:row>
      <xdr:rowOff>106363</xdr:rowOff>
    </xdr:to>
    <xdr:cxnSp macro="">
      <xdr:nvCxnSpPr>
        <xdr:cNvPr id="2" name="直線矢印コネクタ 1"/>
        <xdr:cNvCxnSpPr/>
      </xdr:nvCxnSpPr>
      <xdr:spPr>
        <a:xfrm>
          <a:off x="11677650" y="19992975"/>
          <a:ext cx="390525" cy="1588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428625</xdr:colOff>
      <xdr:row>103</xdr:row>
      <xdr:rowOff>114301</xdr:rowOff>
    </xdr:from>
    <xdr:to>
      <xdr:col>12</xdr:col>
      <xdr:colOff>552450</xdr:colOff>
      <xdr:row>108</xdr:row>
      <xdr:rowOff>28576</xdr:rowOff>
    </xdr:to>
    <xdr:sp macro="" textlink="">
      <xdr:nvSpPr>
        <xdr:cNvPr id="3" name="左大かっこ 2"/>
        <xdr:cNvSpPr/>
      </xdr:nvSpPr>
      <xdr:spPr>
        <a:xfrm>
          <a:off x="12096750" y="19821526"/>
          <a:ext cx="123825" cy="819150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15</xdr:col>
      <xdr:colOff>85725</xdr:colOff>
      <xdr:row>106</xdr:row>
      <xdr:rowOff>47625</xdr:rowOff>
    </xdr:from>
    <xdr:to>
      <xdr:col>15</xdr:col>
      <xdr:colOff>238125</xdr:colOff>
      <xdr:row>109</xdr:row>
      <xdr:rowOff>0</xdr:rowOff>
    </xdr:to>
    <xdr:sp macro="" textlink="">
      <xdr:nvSpPr>
        <xdr:cNvPr id="4" name="左大かっこ 3"/>
        <xdr:cNvSpPr/>
      </xdr:nvSpPr>
      <xdr:spPr>
        <a:xfrm>
          <a:off x="13611225" y="20297775"/>
          <a:ext cx="152400" cy="495300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9525</xdr:colOff>
      <xdr:row>104</xdr:row>
      <xdr:rowOff>104775</xdr:rowOff>
    </xdr:from>
    <xdr:to>
      <xdr:col>12</xdr:col>
      <xdr:colOff>400050</xdr:colOff>
      <xdr:row>104</xdr:row>
      <xdr:rowOff>106363</xdr:rowOff>
    </xdr:to>
    <xdr:cxnSp macro="">
      <xdr:nvCxnSpPr>
        <xdr:cNvPr id="2" name="直線矢印コネクタ 1"/>
        <xdr:cNvCxnSpPr/>
      </xdr:nvCxnSpPr>
      <xdr:spPr>
        <a:xfrm>
          <a:off x="12706350" y="19992975"/>
          <a:ext cx="390525" cy="1588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428625</xdr:colOff>
      <xdr:row>103</xdr:row>
      <xdr:rowOff>114301</xdr:rowOff>
    </xdr:from>
    <xdr:to>
      <xdr:col>12</xdr:col>
      <xdr:colOff>552450</xdr:colOff>
      <xdr:row>108</xdr:row>
      <xdr:rowOff>28576</xdr:rowOff>
    </xdr:to>
    <xdr:sp macro="" textlink="">
      <xdr:nvSpPr>
        <xdr:cNvPr id="3" name="左大かっこ 2"/>
        <xdr:cNvSpPr/>
      </xdr:nvSpPr>
      <xdr:spPr>
        <a:xfrm>
          <a:off x="13125450" y="19821526"/>
          <a:ext cx="123825" cy="819150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15</xdr:col>
      <xdr:colOff>85725</xdr:colOff>
      <xdr:row>106</xdr:row>
      <xdr:rowOff>47625</xdr:rowOff>
    </xdr:from>
    <xdr:to>
      <xdr:col>15</xdr:col>
      <xdr:colOff>238125</xdr:colOff>
      <xdr:row>109</xdr:row>
      <xdr:rowOff>0</xdr:rowOff>
    </xdr:to>
    <xdr:sp macro="" textlink="">
      <xdr:nvSpPr>
        <xdr:cNvPr id="4" name="左大かっこ 3"/>
        <xdr:cNvSpPr/>
      </xdr:nvSpPr>
      <xdr:spPr>
        <a:xfrm>
          <a:off x="14801850" y="20297775"/>
          <a:ext cx="152400" cy="495300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108</xdr:row>
      <xdr:rowOff>104775</xdr:rowOff>
    </xdr:from>
    <xdr:to>
      <xdr:col>13</xdr:col>
      <xdr:colOff>400050</xdr:colOff>
      <xdr:row>108</xdr:row>
      <xdr:rowOff>106363</xdr:rowOff>
    </xdr:to>
    <xdr:cxnSp macro="">
      <xdr:nvCxnSpPr>
        <xdr:cNvPr id="2" name="直線矢印コネクタ 1"/>
        <xdr:cNvCxnSpPr/>
      </xdr:nvCxnSpPr>
      <xdr:spPr>
        <a:xfrm>
          <a:off x="13554075" y="20612100"/>
          <a:ext cx="390525" cy="1588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428625</xdr:colOff>
      <xdr:row>107</xdr:row>
      <xdr:rowOff>114301</xdr:rowOff>
    </xdr:from>
    <xdr:to>
      <xdr:col>13</xdr:col>
      <xdr:colOff>552450</xdr:colOff>
      <xdr:row>112</xdr:row>
      <xdr:rowOff>28576</xdr:rowOff>
    </xdr:to>
    <xdr:sp macro="" textlink="">
      <xdr:nvSpPr>
        <xdr:cNvPr id="3" name="左大かっこ 2"/>
        <xdr:cNvSpPr/>
      </xdr:nvSpPr>
      <xdr:spPr>
        <a:xfrm>
          <a:off x="13973175" y="20440651"/>
          <a:ext cx="123825" cy="819150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16</xdr:col>
      <xdr:colOff>85725</xdr:colOff>
      <xdr:row>110</xdr:row>
      <xdr:rowOff>47625</xdr:rowOff>
    </xdr:from>
    <xdr:to>
      <xdr:col>16</xdr:col>
      <xdr:colOff>238125</xdr:colOff>
      <xdr:row>113</xdr:row>
      <xdr:rowOff>0</xdr:rowOff>
    </xdr:to>
    <xdr:sp macro="" textlink="">
      <xdr:nvSpPr>
        <xdr:cNvPr id="4" name="左大かっこ 3"/>
        <xdr:cNvSpPr/>
      </xdr:nvSpPr>
      <xdr:spPr>
        <a:xfrm>
          <a:off x="15649575" y="20916900"/>
          <a:ext cx="152400" cy="495300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107</xdr:row>
      <xdr:rowOff>104775</xdr:rowOff>
    </xdr:from>
    <xdr:to>
      <xdr:col>13</xdr:col>
      <xdr:colOff>400050</xdr:colOff>
      <xdr:row>107</xdr:row>
      <xdr:rowOff>106363</xdr:rowOff>
    </xdr:to>
    <xdr:cxnSp macro="">
      <xdr:nvCxnSpPr>
        <xdr:cNvPr id="2" name="直線矢印コネクタ 1"/>
        <xdr:cNvCxnSpPr/>
      </xdr:nvCxnSpPr>
      <xdr:spPr>
        <a:xfrm>
          <a:off x="13554075" y="20173950"/>
          <a:ext cx="390525" cy="1588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428625</xdr:colOff>
      <xdr:row>106</xdr:row>
      <xdr:rowOff>114301</xdr:rowOff>
    </xdr:from>
    <xdr:to>
      <xdr:col>13</xdr:col>
      <xdr:colOff>552450</xdr:colOff>
      <xdr:row>111</xdr:row>
      <xdr:rowOff>28576</xdr:rowOff>
    </xdr:to>
    <xdr:sp macro="" textlink="">
      <xdr:nvSpPr>
        <xdr:cNvPr id="3" name="左大かっこ 2"/>
        <xdr:cNvSpPr/>
      </xdr:nvSpPr>
      <xdr:spPr>
        <a:xfrm>
          <a:off x="13973175" y="20002501"/>
          <a:ext cx="123825" cy="819150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16</xdr:col>
      <xdr:colOff>85725</xdr:colOff>
      <xdr:row>109</xdr:row>
      <xdr:rowOff>47625</xdr:rowOff>
    </xdr:from>
    <xdr:to>
      <xdr:col>16</xdr:col>
      <xdr:colOff>238125</xdr:colOff>
      <xdr:row>112</xdr:row>
      <xdr:rowOff>0</xdr:rowOff>
    </xdr:to>
    <xdr:sp macro="" textlink="">
      <xdr:nvSpPr>
        <xdr:cNvPr id="4" name="左大かっこ 3"/>
        <xdr:cNvSpPr/>
      </xdr:nvSpPr>
      <xdr:spPr>
        <a:xfrm>
          <a:off x="15649575" y="20478750"/>
          <a:ext cx="152400" cy="495300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105</xdr:row>
      <xdr:rowOff>104775</xdr:rowOff>
    </xdr:from>
    <xdr:to>
      <xdr:col>13</xdr:col>
      <xdr:colOff>400050</xdr:colOff>
      <xdr:row>105</xdr:row>
      <xdr:rowOff>106363</xdr:rowOff>
    </xdr:to>
    <xdr:cxnSp macro="">
      <xdr:nvCxnSpPr>
        <xdr:cNvPr id="2" name="直線矢印コネクタ 1"/>
        <xdr:cNvCxnSpPr/>
      </xdr:nvCxnSpPr>
      <xdr:spPr>
        <a:xfrm>
          <a:off x="12553950" y="19992975"/>
          <a:ext cx="390525" cy="1588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428625</xdr:colOff>
      <xdr:row>104</xdr:row>
      <xdr:rowOff>114301</xdr:rowOff>
    </xdr:from>
    <xdr:to>
      <xdr:col>13</xdr:col>
      <xdr:colOff>552450</xdr:colOff>
      <xdr:row>109</xdr:row>
      <xdr:rowOff>28576</xdr:rowOff>
    </xdr:to>
    <xdr:sp macro="" textlink="">
      <xdr:nvSpPr>
        <xdr:cNvPr id="3" name="左大かっこ 2"/>
        <xdr:cNvSpPr/>
      </xdr:nvSpPr>
      <xdr:spPr>
        <a:xfrm>
          <a:off x="12973050" y="19821526"/>
          <a:ext cx="123825" cy="819150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16</xdr:col>
      <xdr:colOff>85725</xdr:colOff>
      <xdr:row>107</xdr:row>
      <xdr:rowOff>47625</xdr:rowOff>
    </xdr:from>
    <xdr:to>
      <xdr:col>16</xdr:col>
      <xdr:colOff>238125</xdr:colOff>
      <xdr:row>110</xdr:row>
      <xdr:rowOff>0</xdr:rowOff>
    </xdr:to>
    <xdr:sp macro="" textlink="">
      <xdr:nvSpPr>
        <xdr:cNvPr id="4" name="左大かっこ 3"/>
        <xdr:cNvSpPr/>
      </xdr:nvSpPr>
      <xdr:spPr>
        <a:xfrm>
          <a:off x="14649450" y="20297775"/>
          <a:ext cx="152400" cy="495300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9525</xdr:colOff>
      <xdr:row>104</xdr:row>
      <xdr:rowOff>104775</xdr:rowOff>
    </xdr:from>
    <xdr:to>
      <xdr:col>12</xdr:col>
      <xdr:colOff>400050</xdr:colOff>
      <xdr:row>104</xdr:row>
      <xdr:rowOff>106363</xdr:rowOff>
    </xdr:to>
    <xdr:cxnSp macro="">
      <xdr:nvCxnSpPr>
        <xdr:cNvPr id="2" name="直線矢印コネクタ 1"/>
        <xdr:cNvCxnSpPr/>
      </xdr:nvCxnSpPr>
      <xdr:spPr>
        <a:xfrm>
          <a:off x="12553950" y="19992975"/>
          <a:ext cx="390525" cy="1588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428625</xdr:colOff>
      <xdr:row>103</xdr:row>
      <xdr:rowOff>114301</xdr:rowOff>
    </xdr:from>
    <xdr:to>
      <xdr:col>12</xdr:col>
      <xdr:colOff>552450</xdr:colOff>
      <xdr:row>108</xdr:row>
      <xdr:rowOff>28576</xdr:rowOff>
    </xdr:to>
    <xdr:sp macro="" textlink="">
      <xdr:nvSpPr>
        <xdr:cNvPr id="3" name="左大かっこ 2"/>
        <xdr:cNvSpPr/>
      </xdr:nvSpPr>
      <xdr:spPr>
        <a:xfrm>
          <a:off x="12973050" y="19821526"/>
          <a:ext cx="123825" cy="819150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15</xdr:col>
      <xdr:colOff>85725</xdr:colOff>
      <xdr:row>106</xdr:row>
      <xdr:rowOff>47625</xdr:rowOff>
    </xdr:from>
    <xdr:to>
      <xdr:col>15</xdr:col>
      <xdr:colOff>238125</xdr:colOff>
      <xdr:row>109</xdr:row>
      <xdr:rowOff>0</xdr:rowOff>
    </xdr:to>
    <xdr:sp macro="" textlink="">
      <xdr:nvSpPr>
        <xdr:cNvPr id="4" name="左大かっこ 3"/>
        <xdr:cNvSpPr/>
      </xdr:nvSpPr>
      <xdr:spPr>
        <a:xfrm>
          <a:off x="14649450" y="20297775"/>
          <a:ext cx="152400" cy="495300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9525</xdr:colOff>
      <xdr:row>90</xdr:row>
      <xdr:rowOff>104775</xdr:rowOff>
    </xdr:from>
    <xdr:to>
      <xdr:col>12</xdr:col>
      <xdr:colOff>400050</xdr:colOff>
      <xdr:row>90</xdr:row>
      <xdr:rowOff>106363</xdr:rowOff>
    </xdr:to>
    <xdr:cxnSp macro="">
      <xdr:nvCxnSpPr>
        <xdr:cNvPr id="2" name="直線矢印コネクタ 1"/>
        <xdr:cNvCxnSpPr/>
      </xdr:nvCxnSpPr>
      <xdr:spPr>
        <a:xfrm>
          <a:off x="12553950" y="17564100"/>
          <a:ext cx="390525" cy="1588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428625</xdr:colOff>
      <xdr:row>89</xdr:row>
      <xdr:rowOff>114301</xdr:rowOff>
    </xdr:from>
    <xdr:to>
      <xdr:col>12</xdr:col>
      <xdr:colOff>552450</xdr:colOff>
      <xdr:row>97</xdr:row>
      <xdr:rowOff>28576</xdr:rowOff>
    </xdr:to>
    <xdr:sp macro="" textlink="">
      <xdr:nvSpPr>
        <xdr:cNvPr id="3" name="左大かっこ 2"/>
        <xdr:cNvSpPr/>
      </xdr:nvSpPr>
      <xdr:spPr>
        <a:xfrm>
          <a:off x="12973050" y="17392651"/>
          <a:ext cx="123825" cy="638175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15</xdr:col>
      <xdr:colOff>85725</xdr:colOff>
      <xdr:row>95</xdr:row>
      <xdr:rowOff>47625</xdr:rowOff>
    </xdr:from>
    <xdr:to>
      <xdr:col>15</xdr:col>
      <xdr:colOff>238125</xdr:colOff>
      <xdr:row>98</xdr:row>
      <xdr:rowOff>0</xdr:rowOff>
    </xdr:to>
    <xdr:sp macro="" textlink="">
      <xdr:nvSpPr>
        <xdr:cNvPr id="4" name="左大かっこ 3"/>
        <xdr:cNvSpPr/>
      </xdr:nvSpPr>
      <xdr:spPr>
        <a:xfrm>
          <a:off x="14649450" y="17687925"/>
          <a:ext cx="152400" cy="495300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9525</xdr:colOff>
      <xdr:row>104</xdr:row>
      <xdr:rowOff>104775</xdr:rowOff>
    </xdr:from>
    <xdr:to>
      <xdr:col>12</xdr:col>
      <xdr:colOff>400050</xdr:colOff>
      <xdr:row>104</xdr:row>
      <xdr:rowOff>106363</xdr:rowOff>
    </xdr:to>
    <xdr:cxnSp macro="">
      <xdr:nvCxnSpPr>
        <xdr:cNvPr id="2" name="直線矢印コネクタ 1"/>
        <xdr:cNvCxnSpPr/>
      </xdr:nvCxnSpPr>
      <xdr:spPr>
        <a:xfrm>
          <a:off x="12553950" y="19592925"/>
          <a:ext cx="390525" cy="1588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428625</xdr:colOff>
      <xdr:row>103</xdr:row>
      <xdr:rowOff>114301</xdr:rowOff>
    </xdr:from>
    <xdr:to>
      <xdr:col>12</xdr:col>
      <xdr:colOff>552450</xdr:colOff>
      <xdr:row>108</xdr:row>
      <xdr:rowOff>28576</xdr:rowOff>
    </xdr:to>
    <xdr:sp macro="" textlink="">
      <xdr:nvSpPr>
        <xdr:cNvPr id="3" name="左大かっこ 2"/>
        <xdr:cNvSpPr/>
      </xdr:nvSpPr>
      <xdr:spPr>
        <a:xfrm>
          <a:off x="12973050" y="19421476"/>
          <a:ext cx="123825" cy="638175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15</xdr:col>
      <xdr:colOff>85725</xdr:colOff>
      <xdr:row>106</xdr:row>
      <xdr:rowOff>47625</xdr:rowOff>
    </xdr:from>
    <xdr:to>
      <xdr:col>15</xdr:col>
      <xdr:colOff>238125</xdr:colOff>
      <xdr:row>109</xdr:row>
      <xdr:rowOff>0</xdr:rowOff>
    </xdr:to>
    <xdr:sp macro="" textlink="">
      <xdr:nvSpPr>
        <xdr:cNvPr id="4" name="左大かっこ 3"/>
        <xdr:cNvSpPr/>
      </xdr:nvSpPr>
      <xdr:spPr>
        <a:xfrm>
          <a:off x="14649450" y="19716750"/>
          <a:ext cx="152400" cy="495300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66"/>
  <sheetViews>
    <sheetView tabSelected="1" zoomScaleNormal="100" workbookViewId="0">
      <pane xSplit="3900" activePane="topRight"/>
      <selection activeCell="E131" sqref="E131"/>
      <selection pane="topRight" activeCell="B94" sqref="B94"/>
    </sheetView>
  </sheetViews>
  <sheetFormatPr defaultRowHeight="13" x14ac:dyDescent="0.2"/>
  <cols>
    <col min="1" max="1" width="28.26953125" customWidth="1"/>
    <col min="2" max="3" width="13.6328125" customWidth="1"/>
    <col min="4" max="4" width="13.7265625" customWidth="1"/>
    <col min="5" max="5" width="13.6328125" customWidth="1"/>
    <col min="6" max="6" width="11.26953125" customWidth="1"/>
    <col min="7" max="7" width="14.6328125" hidden="1" customWidth="1"/>
    <col min="8" max="8" width="12.36328125" customWidth="1"/>
    <col min="9" max="9" width="13.36328125" customWidth="1"/>
    <col min="10" max="10" width="12.7265625" customWidth="1"/>
    <col min="11" max="11" width="13.453125" customWidth="1"/>
    <col min="12" max="12" width="18.453125" customWidth="1"/>
    <col min="13" max="13" width="14" customWidth="1"/>
    <col min="15" max="15" width="17.453125" customWidth="1"/>
    <col min="16" max="16" width="9" hidden="1" customWidth="1"/>
  </cols>
  <sheetData>
    <row r="1" spans="1:12" s="2" customFormat="1" ht="15.75" customHeight="1" x14ac:dyDescent="0.2">
      <c r="A1" s="115" t="s">
        <v>225</v>
      </c>
      <c r="B1" s="115"/>
      <c r="C1" s="115"/>
      <c r="D1" s="115"/>
      <c r="E1" s="115"/>
      <c r="F1" s="115"/>
      <c r="G1" s="115"/>
      <c r="H1" s="115"/>
      <c r="I1" s="115"/>
      <c r="J1" s="115"/>
    </row>
    <row r="2" spans="1:12" s="2" customFormat="1" ht="15.75" customHeight="1" x14ac:dyDescent="0.2">
      <c r="A2" s="1"/>
      <c r="B2" s="1"/>
      <c r="C2" s="1"/>
      <c r="D2" s="113" t="s">
        <v>220</v>
      </c>
      <c r="E2" s="113"/>
      <c r="F2" s="34"/>
      <c r="G2" s="1"/>
      <c r="H2" s="34"/>
      <c r="I2" s="1"/>
      <c r="J2" s="1"/>
    </row>
    <row r="3" spans="1:12" s="2" customFormat="1" ht="15.75" customHeight="1" x14ac:dyDescent="0.2">
      <c r="C3" s="2" t="s">
        <v>224</v>
      </c>
      <c r="J3" s="3" t="s">
        <v>44</v>
      </c>
    </row>
    <row r="4" spans="1:12" s="2" customFormat="1" ht="18" customHeight="1" x14ac:dyDescent="0.2">
      <c r="A4" s="116" t="s">
        <v>0</v>
      </c>
      <c r="B4" s="125" t="s">
        <v>223</v>
      </c>
      <c r="C4" s="118" t="s">
        <v>3</v>
      </c>
      <c r="D4" s="120" t="s">
        <v>25</v>
      </c>
      <c r="E4" s="121"/>
      <c r="F4" s="122" t="s">
        <v>45</v>
      </c>
      <c r="G4" s="123"/>
      <c r="H4" s="123"/>
      <c r="I4" s="124"/>
      <c r="J4" s="116" t="s">
        <v>1</v>
      </c>
    </row>
    <row r="5" spans="1:12" s="2" customFormat="1" ht="18" customHeight="1" x14ac:dyDescent="0.2">
      <c r="A5" s="117"/>
      <c r="B5" s="126"/>
      <c r="C5" s="119"/>
      <c r="D5" s="35" t="s">
        <v>2</v>
      </c>
      <c r="E5" s="35" t="s">
        <v>46</v>
      </c>
      <c r="F5" s="36" t="s">
        <v>37</v>
      </c>
      <c r="G5" s="83"/>
      <c r="H5" s="35" t="s">
        <v>38</v>
      </c>
      <c r="I5" s="35" t="s">
        <v>47</v>
      </c>
      <c r="J5" s="117"/>
    </row>
    <row r="6" spans="1:12" s="2" customFormat="1" ht="17.25" customHeight="1" x14ac:dyDescent="0.2">
      <c r="A6" s="57" t="s">
        <v>57</v>
      </c>
      <c r="B6" s="87"/>
      <c r="C6" s="88"/>
      <c r="D6" s="88"/>
      <c r="E6" s="88"/>
      <c r="F6" s="88"/>
      <c r="G6" s="89"/>
      <c r="H6" s="88"/>
      <c r="I6" s="88"/>
      <c r="J6" s="88"/>
      <c r="K6" s="5"/>
      <c r="L6" s="5"/>
    </row>
    <row r="7" spans="1:12" s="2" customFormat="1" ht="17.25" customHeight="1" x14ac:dyDescent="0.2">
      <c r="A7" s="46" t="s">
        <v>58</v>
      </c>
      <c r="B7" s="90"/>
      <c r="C7" s="91"/>
      <c r="D7" s="91"/>
      <c r="E7" s="91"/>
      <c r="F7" s="91"/>
      <c r="G7" s="89"/>
      <c r="H7" s="91"/>
      <c r="I7" s="91"/>
      <c r="J7" s="91"/>
      <c r="K7" s="5"/>
      <c r="L7" s="5"/>
    </row>
    <row r="8" spans="1:12" s="2" customFormat="1" ht="17.25" customHeight="1" x14ac:dyDescent="0.2">
      <c r="A8" s="46" t="s">
        <v>76</v>
      </c>
      <c r="B8" s="90"/>
      <c r="C8" s="91"/>
      <c r="D8" s="91"/>
      <c r="E8" s="91"/>
      <c r="F8" s="91"/>
      <c r="G8" s="89"/>
      <c r="H8" s="91"/>
      <c r="I8" s="91"/>
      <c r="J8" s="91"/>
      <c r="K8" s="5"/>
      <c r="L8" s="5"/>
    </row>
    <row r="9" spans="1:12" s="7" customFormat="1" ht="17.25" customHeight="1" x14ac:dyDescent="0.2">
      <c r="A9" s="47" t="s">
        <v>59</v>
      </c>
      <c r="B9" s="96">
        <v>1400</v>
      </c>
      <c r="C9" s="93">
        <f>C10</f>
        <v>1400</v>
      </c>
      <c r="D9" s="93"/>
      <c r="E9" s="93">
        <f>E10</f>
        <v>1400</v>
      </c>
      <c r="F9" s="93"/>
      <c r="G9" s="86"/>
      <c r="H9" s="93"/>
      <c r="I9" s="93"/>
      <c r="J9" s="93"/>
      <c r="K9" s="6">
        <f>SUM(D9:J9)</f>
        <v>1400</v>
      </c>
      <c r="L9" s="6"/>
    </row>
    <row r="10" spans="1:12" s="7" customFormat="1" ht="17.25" customHeight="1" x14ac:dyDescent="0.2">
      <c r="A10" s="58" t="s">
        <v>60</v>
      </c>
      <c r="B10" s="97">
        <v>1400</v>
      </c>
      <c r="C10" s="94">
        <v>1400</v>
      </c>
      <c r="D10" s="94"/>
      <c r="E10" s="94">
        <v>1400</v>
      </c>
      <c r="F10" s="94"/>
      <c r="G10" s="95"/>
      <c r="H10" s="94"/>
      <c r="I10" s="94"/>
      <c r="J10" s="94"/>
      <c r="K10" s="6"/>
      <c r="L10" s="6"/>
    </row>
    <row r="11" spans="1:12" s="7" customFormat="1" ht="17.25" customHeight="1" x14ac:dyDescent="0.2">
      <c r="A11" s="47" t="s">
        <v>61</v>
      </c>
      <c r="B11" s="96">
        <v>300</v>
      </c>
      <c r="C11" s="93">
        <f>C12</f>
        <v>300</v>
      </c>
      <c r="D11" s="93"/>
      <c r="E11" s="93">
        <f>E12</f>
        <v>300</v>
      </c>
      <c r="F11" s="93"/>
      <c r="G11" s="86"/>
      <c r="H11" s="93"/>
      <c r="I11" s="93"/>
      <c r="J11" s="93"/>
      <c r="K11" s="6">
        <f>SUM(D11:J11)</f>
        <v>300</v>
      </c>
      <c r="L11" s="6"/>
    </row>
    <row r="12" spans="1:12" s="7" customFormat="1" ht="17.25" customHeight="1" x14ac:dyDescent="0.2">
      <c r="A12" s="58" t="s">
        <v>62</v>
      </c>
      <c r="B12" s="97">
        <v>300</v>
      </c>
      <c r="C12" s="94">
        <v>300</v>
      </c>
      <c r="D12" s="94"/>
      <c r="E12" s="94">
        <v>300</v>
      </c>
      <c r="F12" s="94"/>
      <c r="G12" s="95"/>
      <c r="H12" s="94"/>
      <c r="I12" s="94"/>
      <c r="J12" s="94"/>
      <c r="K12" s="6"/>
      <c r="L12" s="6"/>
    </row>
    <row r="13" spans="1:12" s="7" customFormat="1" ht="17.25" customHeight="1" x14ac:dyDescent="0.2">
      <c r="A13" s="47" t="s">
        <v>63</v>
      </c>
      <c r="B13" s="93">
        <f>SUM(B14:B15)</f>
        <v>42483000</v>
      </c>
      <c r="C13" s="93">
        <f>SUM(C14:C15)</f>
        <v>43657000</v>
      </c>
      <c r="D13" s="93"/>
      <c r="E13" s="93">
        <f t="shared" ref="E13:J13" si="0">SUM(E14:E15)</f>
        <v>8514000</v>
      </c>
      <c r="F13" s="93"/>
      <c r="G13" s="86"/>
      <c r="H13" s="93">
        <f t="shared" si="0"/>
        <v>26629000</v>
      </c>
      <c r="I13" s="93"/>
      <c r="J13" s="93">
        <f t="shared" si="0"/>
        <v>8514000</v>
      </c>
      <c r="K13" s="39">
        <f>SUM(D13:J13)</f>
        <v>43657000</v>
      </c>
      <c r="L13" s="6"/>
    </row>
    <row r="14" spans="1:12" s="7" customFormat="1" ht="17.25" customHeight="1" x14ac:dyDescent="0.2">
      <c r="A14" s="58" t="s">
        <v>127</v>
      </c>
      <c r="B14" s="94">
        <v>41360000</v>
      </c>
      <c r="C14" s="94">
        <v>42570000</v>
      </c>
      <c r="D14" s="94"/>
      <c r="E14" s="94">
        <v>8514000</v>
      </c>
      <c r="F14" s="94"/>
      <c r="G14" s="95"/>
      <c r="H14" s="94">
        <v>25542000</v>
      </c>
      <c r="I14" s="94"/>
      <c r="J14" s="94">
        <v>8514000</v>
      </c>
      <c r="K14" s="6"/>
      <c r="L14" s="6"/>
    </row>
    <row r="15" spans="1:12" s="7" customFormat="1" ht="17.25" customHeight="1" x14ac:dyDescent="0.2">
      <c r="A15" s="58" t="s">
        <v>128</v>
      </c>
      <c r="B15" s="94">
        <v>1123000</v>
      </c>
      <c r="C15" s="94">
        <v>1087000</v>
      </c>
      <c r="D15" s="94"/>
      <c r="E15" s="94"/>
      <c r="F15" s="94"/>
      <c r="G15" s="95"/>
      <c r="H15" s="94">
        <f>C15</f>
        <v>1087000</v>
      </c>
      <c r="I15" s="94"/>
      <c r="J15" s="94"/>
      <c r="K15" s="6"/>
      <c r="L15" s="6"/>
    </row>
    <row r="16" spans="1:12" s="7" customFormat="1" ht="17.25" customHeight="1" x14ac:dyDescent="0.2">
      <c r="A16" s="47" t="s">
        <v>64</v>
      </c>
      <c r="B16" s="93">
        <f>SUM(B17:B21)</f>
        <v>5290000</v>
      </c>
      <c r="C16" s="93">
        <f>SUM(C17:C21)</f>
        <v>5920000</v>
      </c>
      <c r="D16" s="93">
        <f t="shared" ref="D16:H16" si="1">SUM(D17:D21)</f>
        <v>660000</v>
      </c>
      <c r="E16" s="93"/>
      <c r="F16" s="93">
        <f t="shared" si="1"/>
        <v>1600000</v>
      </c>
      <c r="G16" s="86"/>
      <c r="H16" s="93">
        <f t="shared" si="1"/>
        <v>3660000</v>
      </c>
      <c r="I16" s="93"/>
      <c r="J16" s="93"/>
      <c r="K16" s="6">
        <f>SUM(D16:J16)</f>
        <v>5920000</v>
      </c>
      <c r="L16" s="6"/>
    </row>
    <row r="17" spans="1:15" s="2" customFormat="1" ht="17.25" customHeight="1" x14ac:dyDescent="0.2">
      <c r="A17" s="59" t="s">
        <v>65</v>
      </c>
      <c r="B17" s="91">
        <v>460000</v>
      </c>
      <c r="C17" s="91">
        <v>460000</v>
      </c>
      <c r="D17" s="91">
        <f>C17</f>
        <v>460000</v>
      </c>
      <c r="E17" s="91"/>
      <c r="F17" s="91"/>
      <c r="G17" s="89"/>
      <c r="H17" s="91"/>
      <c r="I17" s="91"/>
      <c r="J17" s="91"/>
      <c r="K17" s="5"/>
      <c r="L17" s="5"/>
    </row>
    <row r="18" spans="1:15" s="2" customFormat="1" ht="17.25" customHeight="1" x14ac:dyDescent="0.2">
      <c r="A18" s="59" t="s">
        <v>200</v>
      </c>
      <c r="B18" s="91">
        <v>0</v>
      </c>
      <c r="C18" s="91">
        <v>0</v>
      </c>
      <c r="D18" s="91">
        <f>B18</f>
        <v>0</v>
      </c>
      <c r="E18" s="91"/>
      <c r="F18" s="91"/>
      <c r="G18" s="89"/>
      <c r="H18" s="91"/>
      <c r="I18" s="91"/>
      <c r="J18" s="91"/>
      <c r="K18" s="5"/>
      <c r="L18" s="5"/>
    </row>
    <row r="19" spans="1:15" s="2" customFormat="1" ht="17.25" customHeight="1" x14ac:dyDescent="0.2">
      <c r="A19" s="59" t="s">
        <v>66</v>
      </c>
      <c r="B19" s="91">
        <v>200000</v>
      </c>
      <c r="C19" s="91">
        <v>200000</v>
      </c>
      <c r="D19" s="91">
        <f>C19</f>
        <v>200000</v>
      </c>
      <c r="E19" s="91"/>
      <c r="F19" s="91"/>
      <c r="G19" s="89"/>
      <c r="H19" s="91"/>
      <c r="I19" s="91"/>
      <c r="J19" s="91"/>
      <c r="K19" s="5"/>
      <c r="L19" s="5"/>
    </row>
    <row r="20" spans="1:15" s="2" customFormat="1" ht="17.25" customHeight="1" x14ac:dyDescent="0.2">
      <c r="A20" s="59" t="s">
        <v>67</v>
      </c>
      <c r="B20" s="91">
        <v>1600000</v>
      </c>
      <c r="C20" s="91">
        <v>1600000</v>
      </c>
      <c r="D20" s="91"/>
      <c r="E20" s="91"/>
      <c r="F20" s="91">
        <v>1600000</v>
      </c>
      <c r="G20" s="89"/>
      <c r="H20" s="91"/>
      <c r="I20" s="91"/>
      <c r="J20" s="91"/>
      <c r="K20" s="5"/>
      <c r="L20" s="5"/>
    </row>
    <row r="21" spans="1:15" s="2" customFormat="1" ht="17.25" customHeight="1" x14ac:dyDescent="0.2">
      <c r="A21" s="59" t="s">
        <v>68</v>
      </c>
      <c r="B21" s="91">
        <v>3030000</v>
      </c>
      <c r="C21" s="91">
        <v>3660000</v>
      </c>
      <c r="D21" s="91"/>
      <c r="E21" s="91"/>
      <c r="F21" s="91"/>
      <c r="G21" s="89"/>
      <c r="H21" s="91">
        <f>C21</f>
        <v>3660000</v>
      </c>
      <c r="I21" s="91"/>
      <c r="J21" s="91"/>
      <c r="K21" s="5"/>
      <c r="L21" s="5"/>
    </row>
    <row r="22" spans="1:15" s="7" customFormat="1" ht="17.25" customHeight="1" x14ac:dyDescent="0.2">
      <c r="A22" s="47" t="s">
        <v>69</v>
      </c>
      <c r="B22" s="93">
        <f>SUM(B23:B24)</f>
        <v>13095900</v>
      </c>
      <c r="C22" s="93">
        <f>SUM(C23:C24)</f>
        <v>14004780</v>
      </c>
      <c r="D22" s="93"/>
      <c r="E22" s="93">
        <f>SUM(E24:E24)</f>
        <v>13439900</v>
      </c>
      <c r="F22" s="93"/>
      <c r="G22" s="86"/>
      <c r="H22" s="93">
        <f>H23</f>
        <v>564880</v>
      </c>
      <c r="I22" s="93"/>
      <c r="J22" s="93"/>
      <c r="K22" s="6">
        <f>SUM(D22:J22)</f>
        <v>14004780</v>
      </c>
      <c r="L22" s="6"/>
    </row>
    <row r="23" spans="1:15" s="7" customFormat="1" ht="17.25" customHeight="1" x14ac:dyDescent="0.2">
      <c r="A23" s="58" t="s">
        <v>71</v>
      </c>
      <c r="B23" s="94">
        <v>627600</v>
      </c>
      <c r="C23" s="94">
        <v>564880</v>
      </c>
      <c r="D23" s="94"/>
      <c r="E23" s="94"/>
      <c r="F23" s="94"/>
      <c r="G23" s="95"/>
      <c r="H23" s="94">
        <v>564880</v>
      </c>
      <c r="I23" s="94"/>
      <c r="J23" s="94"/>
      <c r="K23" s="6"/>
      <c r="L23" s="6"/>
    </row>
    <row r="24" spans="1:15" s="7" customFormat="1" ht="17.25" customHeight="1" x14ac:dyDescent="0.2">
      <c r="A24" s="58" t="s">
        <v>70</v>
      </c>
      <c r="B24" s="94">
        <v>12468300</v>
      </c>
      <c r="C24" s="94">
        <v>13439900</v>
      </c>
      <c r="D24" s="94"/>
      <c r="E24" s="94">
        <f>C24</f>
        <v>13439900</v>
      </c>
      <c r="F24" s="94"/>
      <c r="G24" s="95"/>
      <c r="H24" s="94"/>
      <c r="I24" s="94"/>
      <c r="J24" s="94"/>
      <c r="K24" s="6"/>
      <c r="L24" s="6"/>
    </row>
    <row r="25" spans="1:15" s="7" customFormat="1" ht="17.25" customHeight="1" x14ac:dyDescent="0.2">
      <c r="A25" s="47" t="s">
        <v>72</v>
      </c>
      <c r="B25" s="93">
        <f>B26+B27</f>
        <v>252000</v>
      </c>
      <c r="C25" s="93">
        <f>C26+C27</f>
        <v>250300</v>
      </c>
      <c r="D25" s="93"/>
      <c r="E25" s="93"/>
      <c r="F25" s="93">
        <v>100000</v>
      </c>
      <c r="G25" s="86"/>
      <c r="H25" s="93">
        <f>H27</f>
        <v>150000</v>
      </c>
      <c r="I25" s="93"/>
      <c r="J25" s="93">
        <v>300</v>
      </c>
      <c r="K25" s="6">
        <f>SUM(D25:J25)</f>
        <v>250300</v>
      </c>
      <c r="L25" s="6"/>
    </row>
    <row r="26" spans="1:15" s="7" customFormat="1" ht="17.25" customHeight="1" x14ac:dyDescent="0.2">
      <c r="A26" s="47" t="s">
        <v>73</v>
      </c>
      <c r="B26" s="93">
        <v>2000</v>
      </c>
      <c r="C26" s="93">
        <v>300</v>
      </c>
      <c r="D26" s="93"/>
      <c r="E26" s="93"/>
      <c r="F26" s="93"/>
      <c r="G26" s="86"/>
      <c r="H26" s="93"/>
      <c r="I26" s="93"/>
      <c r="J26" s="93">
        <v>300</v>
      </c>
      <c r="K26" s="6"/>
      <c r="L26" s="6"/>
    </row>
    <row r="27" spans="1:15" s="2" customFormat="1" ht="17.25" customHeight="1" x14ac:dyDescent="0.2">
      <c r="A27" s="47" t="s">
        <v>53</v>
      </c>
      <c r="B27" s="98">
        <v>250000</v>
      </c>
      <c r="C27" s="98">
        <v>250000</v>
      </c>
      <c r="D27" s="99"/>
      <c r="E27" s="98"/>
      <c r="F27" s="98">
        <v>100000</v>
      </c>
      <c r="G27" s="86"/>
      <c r="H27" s="98">
        <v>150000</v>
      </c>
      <c r="I27" s="98"/>
      <c r="J27" s="100"/>
      <c r="K27" s="5"/>
      <c r="L27" s="5"/>
    </row>
    <row r="28" spans="1:15" s="2" customFormat="1" ht="17.25" customHeight="1" x14ac:dyDescent="0.2">
      <c r="A28" s="47" t="s">
        <v>54</v>
      </c>
      <c r="B28" s="101">
        <f>B9+B11+B13+B16+B22+B25</f>
        <v>61122600</v>
      </c>
      <c r="C28" s="101">
        <f>C9+C11+C13+C16+C22+C25</f>
        <v>63833780</v>
      </c>
      <c r="D28" s="93">
        <f>D9+D11+D13+D16+D22+D25</f>
        <v>660000</v>
      </c>
      <c r="E28" s="101">
        <f>E9+E11+E13+E16+E22+E25</f>
        <v>21955600</v>
      </c>
      <c r="F28" s="101">
        <f>F9+F11+F13+F16+F22+F25</f>
        <v>1700000</v>
      </c>
      <c r="G28" s="101"/>
      <c r="H28" s="101">
        <f>H9+H11+H13+H16+H22+H25</f>
        <v>31003880</v>
      </c>
      <c r="I28" s="101"/>
      <c r="J28" s="101">
        <f>J9+J11+J13+J16+J22+J25</f>
        <v>8514300</v>
      </c>
      <c r="K28" s="5">
        <f>SUM(D28:J28)</f>
        <v>63833780</v>
      </c>
      <c r="L28" s="5"/>
    </row>
    <row r="29" spans="1:15" s="2" customFormat="1" ht="17.25" customHeight="1" x14ac:dyDescent="0.2">
      <c r="A29" s="57" t="s">
        <v>74</v>
      </c>
      <c r="B29" s="102"/>
      <c r="C29" s="101"/>
      <c r="D29" s="101"/>
      <c r="E29" s="101"/>
      <c r="F29" s="101"/>
      <c r="G29" s="86"/>
      <c r="H29" s="101"/>
      <c r="I29" s="101"/>
      <c r="J29" s="101"/>
      <c r="K29" s="5"/>
      <c r="L29" s="5"/>
    </row>
    <row r="30" spans="1:15" s="2" customFormat="1" ht="14.25" customHeight="1" x14ac:dyDescent="0.2">
      <c r="A30" s="47" t="s">
        <v>75</v>
      </c>
      <c r="B30" s="93">
        <f>SUM(B31:B56)</f>
        <v>59238623</v>
      </c>
      <c r="C30" s="93">
        <f>SUM(C31:C56)</f>
        <v>56416491</v>
      </c>
      <c r="D30" s="93">
        <f>SUM(D31:D56)</f>
        <v>11928040</v>
      </c>
      <c r="E30" s="93">
        <f>SUM(E31:E56)</f>
        <v>26465573</v>
      </c>
      <c r="F30" s="93">
        <f>SUM(F31:F56)</f>
        <v>160000</v>
      </c>
      <c r="G30" s="86"/>
      <c r="H30" s="93">
        <f>SUM(H31:H56)</f>
        <v>13451950</v>
      </c>
      <c r="I30" s="93">
        <f>SUM(I31:I56)</f>
        <v>4410928</v>
      </c>
      <c r="J30" s="93"/>
      <c r="K30" s="5">
        <f>SUM(D30:I30)</f>
        <v>56416491</v>
      </c>
      <c r="L30" s="5"/>
    </row>
    <row r="31" spans="1:15" s="2" customFormat="1" ht="14.25" customHeight="1" x14ac:dyDescent="0.2">
      <c r="A31" s="47" t="s">
        <v>77</v>
      </c>
      <c r="B31" s="96">
        <v>16025100</v>
      </c>
      <c r="C31" s="93">
        <f t="shared" ref="C31:C54" si="2">SUM(D31:I31)</f>
        <v>16070600</v>
      </c>
      <c r="D31" s="93"/>
      <c r="E31" s="93">
        <f>M105*0.78</f>
        <v>13774800</v>
      </c>
      <c r="F31" s="93"/>
      <c r="G31" s="86"/>
      <c r="H31" s="93"/>
      <c r="I31" s="93">
        <f>M105*0.13</f>
        <v>2295800</v>
      </c>
      <c r="J31" s="93"/>
      <c r="K31" s="5"/>
      <c r="L31" s="5"/>
      <c r="M31" s="9"/>
      <c r="N31" s="9"/>
      <c r="O31" s="9"/>
    </row>
    <row r="32" spans="1:15" s="2" customFormat="1" ht="14.25" customHeight="1" x14ac:dyDescent="0.2">
      <c r="A32" s="47" t="s">
        <v>78</v>
      </c>
      <c r="B32" s="96">
        <v>614250</v>
      </c>
      <c r="C32" s="93">
        <f>E32+I32</f>
        <v>524160</v>
      </c>
      <c r="D32" s="93"/>
      <c r="E32" s="93">
        <f>M106*0.78</f>
        <v>449280</v>
      </c>
      <c r="F32" s="93"/>
      <c r="G32" s="86"/>
      <c r="H32" s="93"/>
      <c r="I32" s="93">
        <f>M106*0.13</f>
        <v>74880</v>
      </c>
      <c r="J32" s="93"/>
      <c r="K32" s="5"/>
      <c r="L32" s="5"/>
      <c r="M32" s="9"/>
      <c r="N32" s="9"/>
      <c r="O32" s="9"/>
    </row>
    <row r="33" spans="1:12" s="2" customFormat="1" ht="14.25" customHeight="1" x14ac:dyDescent="0.2">
      <c r="A33" s="47" t="s">
        <v>79</v>
      </c>
      <c r="B33" s="96">
        <v>2916550</v>
      </c>
      <c r="C33" s="93">
        <f t="shared" si="2"/>
        <v>2971822</v>
      </c>
      <c r="D33" s="93"/>
      <c r="E33" s="93">
        <f>M107*0.78</f>
        <v>2547276</v>
      </c>
      <c r="F33" s="93"/>
      <c r="G33" s="86"/>
      <c r="H33" s="93"/>
      <c r="I33" s="93">
        <f>M107*0.13</f>
        <v>424546</v>
      </c>
      <c r="J33" s="93"/>
      <c r="K33" s="5"/>
      <c r="L33" s="5"/>
    </row>
    <row r="34" spans="1:12" s="2" customFormat="1" ht="14.25" customHeight="1" x14ac:dyDescent="0.2">
      <c r="A34" s="47" t="s">
        <v>80</v>
      </c>
      <c r="B34" s="96">
        <v>9255400</v>
      </c>
      <c r="C34" s="93">
        <f t="shared" si="2"/>
        <v>8914000</v>
      </c>
      <c r="D34" s="93">
        <v>377000</v>
      </c>
      <c r="E34" s="93"/>
      <c r="F34" s="93">
        <v>10000</v>
      </c>
      <c r="G34" s="86"/>
      <c r="H34" s="93">
        <v>8527000</v>
      </c>
      <c r="I34" s="93"/>
      <c r="J34" s="93"/>
      <c r="K34" s="5"/>
      <c r="L34" s="5"/>
    </row>
    <row r="35" spans="1:12" s="2" customFormat="1" ht="14.25" customHeight="1" x14ac:dyDescent="0.2">
      <c r="A35" s="47" t="s">
        <v>81</v>
      </c>
      <c r="B35" s="96">
        <v>1023283</v>
      </c>
      <c r="C35" s="93">
        <f>SUM(D35:I35)</f>
        <v>1252283</v>
      </c>
      <c r="D35" s="93">
        <v>485000</v>
      </c>
      <c r="E35" s="93">
        <f>M109*0.78</f>
        <v>460528</v>
      </c>
      <c r="F35" s="93"/>
      <c r="G35" s="86"/>
      <c r="H35" s="93">
        <v>230000</v>
      </c>
      <c r="I35" s="93">
        <f>M109*0.13</f>
        <v>76755</v>
      </c>
      <c r="J35" s="93"/>
      <c r="K35" s="5"/>
      <c r="L35" s="5"/>
    </row>
    <row r="36" spans="1:12" s="2" customFormat="1" ht="14.25" customHeight="1" x14ac:dyDescent="0.2">
      <c r="A36" s="47" t="s">
        <v>83</v>
      </c>
      <c r="B36" s="96">
        <v>4064600</v>
      </c>
      <c r="C36" s="93">
        <f t="shared" si="2"/>
        <v>4266660</v>
      </c>
      <c r="D36" s="93">
        <v>2924440</v>
      </c>
      <c r="E36" s="93">
        <f>M110*0.78</f>
        <v>1124760</v>
      </c>
      <c r="F36" s="93"/>
      <c r="G36" s="86"/>
      <c r="H36" s="93">
        <v>30000</v>
      </c>
      <c r="I36" s="93">
        <f>M110*0.13</f>
        <v>187460</v>
      </c>
      <c r="J36" s="93"/>
      <c r="K36" s="5"/>
      <c r="L36" s="5"/>
    </row>
    <row r="37" spans="1:12" s="2" customFormat="1" ht="14.25" customHeight="1" x14ac:dyDescent="0.2">
      <c r="A37" s="47" t="s">
        <v>84</v>
      </c>
      <c r="B37" s="96">
        <v>232000</v>
      </c>
      <c r="C37" s="93">
        <f t="shared" si="2"/>
        <v>205000</v>
      </c>
      <c r="D37" s="93">
        <v>23000</v>
      </c>
      <c r="E37" s="93">
        <f t="shared" ref="E37:E43" si="3">M111*0.78</f>
        <v>156000</v>
      </c>
      <c r="F37" s="93"/>
      <c r="G37" s="86"/>
      <c r="H37" s="93"/>
      <c r="I37" s="93">
        <f t="shared" ref="I37:I43" si="4">M111*0.13</f>
        <v>26000</v>
      </c>
      <c r="J37" s="93"/>
      <c r="K37" s="5"/>
      <c r="L37" s="5"/>
    </row>
    <row r="38" spans="1:12" s="2" customFormat="1" ht="14.25" customHeight="1" x14ac:dyDescent="0.2">
      <c r="A38" s="47" t="s">
        <v>85</v>
      </c>
      <c r="B38" s="96">
        <v>734550</v>
      </c>
      <c r="C38" s="93">
        <f t="shared" si="2"/>
        <v>738200</v>
      </c>
      <c r="D38" s="93">
        <v>483000</v>
      </c>
      <c r="E38" s="93">
        <f t="shared" si="3"/>
        <v>132600</v>
      </c>
      <c r="F38" s="93"/>
      <c r="G38" s="86"/>
      <c r="H38" s="93">
        <v>100500</v>
      </c>
      <c r="I38" s="93">
        <f t="shared" si="4"/>
        <v>22100</v>
      </c>
      <c r="J38" s="93"/>
      <c r="K38" s="5"/>
      <c r="L38" s="5"/>
    </row>
    <row r="39" spans="1:12" s="2" customFormat="1" ht="14.25" customHeight="1" x14ac:dyDescent="0.2">
      <c r="A39" s="47" t="s">
        <v>86</v>
      </c>
      <c r="B39" s="96">
        <v>546000</v>
      </c>
      <c r="C39" s="93">
        <f t="shared" si="2"/>
        <v>509600</v>
      </c>
      <c r="D39" s="93"/>
      <c r="E39" s="93">
        <f t="shared" si="3"/>
        <v>436800</v>
      </c>
      <c r="F39" s="93"/>
      <c r="G39" s="86"/>
      <c r="H39" s="93"/>
      <c r="I39" s="93">
        <f t="shared" si="4"/>
        <v>72800</v>
      </c>
      <c r="J39" s="93"/>
      <c r="K39" s="5"/>
      <c r="L39" s="5"/>
    </row>
    <row r="40" spans="1:12" s="2" customFormat="1" ht="14.25" customHeight="1" x14ac:dyDescent="0.2">
      <c r="A40" s="47" t="s">
        <v>87</v>
      </c>
      <c r="B40" s="96">
        <v>5440300</v>
      </c>
      <c r="C40" s="93">
        <f t="shared" si="2"/>
        <v>5213850</v>
      </c>
      <c r="D40" s="93">
        <v>3387000</v>
      </c>
      <c r="E40" s="93">
        <f t="shared" si="3"/>
        <v>733200</v>
      </c>
      <c r="F40" s="93"/>
      <c r="G40" s="86"/>
      <c r="H40" s="93">
        <v>971450</v>
      </c>
      <c r="I40" s="93">
        <f t="shared" si="4"/>
        <v>122200</v>
      </c>
      <c r="J40" s="93"/>
      <c r="K40" s="5"/>
      <c r="L40" s="5"/>
    </row>
    <row r="41" spans="1:12" s="2" customFormat="1" ht="14.25" customHeight="1" x14ac:dyDescent="0.2">
      <c r="A41" s="47" t="s">
        <v>88</v>
      </c>
      <c r="B41" s="96">
        <v>66248</v>
      </c>
      <c r="C41" s="93">
        <f t="shared" si="2"/>
        <v>80808</v>
      </c>
      <c r="D41" s="93"/>
      <c r="E41" s="93">
        <f t="shared" si="3"/>
        <v>69264</v>
      </c>
      <c r="F41" s="93"/>
      <c r="G41" s="86"/>
      <c r="H41" s="93"/>
      <c r="I41" s="93">
        <f t="shared" si="4"/>
        <v>11544</v>
      </c>
      <c r="J41" s="93"/>
      <c r="K41" s="5"/>
      <c r="L41" s="5"/>
    </row>
    <row r="42" spans="1:12" s="2" customFormat="1" ht="14.25" customHeight="1" x14ac:dyDescent="0.2">
      <c r="A42" s="47" t="s">
        <v>89</v>
      </c>
      <c r="B42" s="96">
        <v>333060</v>
      </c>
      <c r="C42" s="93">
        <f t="shared" si="2"/>
        <v>491400</v>
      </c>
      <c r="D42" s="93"/>
      <c r="E42" s="93">
        <f t="shared" si="3"/>
        <v>421200</v>
      </c>
      <c r="F42" s="93"/>
      <c r="G42" s="86"/>
      <c r="H42" s="93"/>
      <c r="I42" s="93">
        <f t="shared" si="4"/>
        <v>70200</v>
      </c>
      <c r="J42" s="93"/>
      <c r="K42" s="5"/>
      <c r="L42" s="5"/>
    </row>
    <row r="43" spans="1:12" s="2" customFormat="1" ht="14.25" customHeight="1" x14ac:dyDescent="0.2">
      <c r="A43" s="47" t="s">
        <v>90</v>
      </c>
      <c r="B43" s="96">
        <v>1118033</v>
      </c>
      <c r="C43" s="93">
        <f t="shared" si="2"/>
        <v>0</v>
      </c>
      <c r="D43" s="93"/>
      <c r="E43" s="93">
        <f t="shared" si="3"/>
        <v>0</v>
      </c>
      <c r="F43" s="93"/>
      <c r="G43" s="86"/>
      <c r="H43" s="93"/>
      <c r="I43" s="93">
        <f t="shared" si="4"/>
        <v>0</v>
      </c>
      <c r="J43" s="93"/>
      <c r="K43" s="5"/>
      <c r="L43" s="5"/>
    </row>
    <row r="44" spans="1:12" s="2" customFormat="1" ht="14.25" customHeight="1" x14ac:dyDescent="0.2">
      <c r="A44" s="47" t="s">
        <v>92</v>
      </c>
      <c r="B44" s="96">
        <v>282100</v>
      </c>
      <c r="C44" s="93">
        <f>SUM(D44:I44)</f>
        <v>364455</v>
      </c>
      <c r="D44" s="93"/>
      <c r="E44" s="93">
        <f>M118*0.78</f>
        <v>312390</v>
      </c>
      <c r="F44" s="93"/>
      <c r="G44" s="86"/>
      <c r="H44" s="93"/>
      <c r="I44" s="93">
        <f>M118*0.13</f>
        <v>52065</v>
      </c>
      <c r="J44" s="93"/>
      <c r="K44" s="5"/>
      <c r="L44" s="5"/>
    </row>
    <row r="45" spans="1:12" s="2" customFormat="1" ht="14.25" customHeight="1" x14ac:dyDescent="0.2">
      <c r="A45" s="47" t="s">
        <v>91</v>
      </c>
      <c r="B45" s="96">
        <v>1711000</v>
      </c>
      <c r="C45" s="93">
        <f>SUM(D45:I45)</f>
        <v>1725000</v>
      </c>
      <c r="D45" s="93">
        <v>1625000</v>
      </c>
      <c r="E45" s="93"/>
      <c r="F45" s="93"/>
      <c r="G45" s="86"/>
      <c r="H45" s="93">
        <v>100000</v>
      </c>
      <c r="I45" s="93"/>
      <c r="J45" s="93"/>
      <c r="K45" s="5"/>
      <c r="L45" s="5"/>
    </row>
    <row r="46" spans="1:12" s="2" customFormat="1" ht="14.25" customHeight="1" x14ac:dyDescent="0.2">
      <c r="A46" s="47" t="s">
        <v>93</v>
      </c>
      <c r="B46" s="96">
        <v>2341521</v>
      </c>
      <c r="C46" s="93">
        <f t="shared" si="2"/>
        <v>2933021</v>
      </c>
      <c r="D46" s="93"/>
      <c r="E46" s="93">
        <f t="shared" ref="E46" si="5">M119*0.78</f>
        <v>2514018</v>
      </c>
      <c r="F46" s="93"/>
      <c r="G46" s="86"/>
      <c r="H46" s="93"/>
      <c r="I46" s="93">
        <f>M119*0.13</f>
        <v>419003</v>
      </c>
      <c r="J46" s="93"/>
      <c r="K46" s="5"/>
      <c r="L46" s="5"/>
    </row>
    <row r="47" spans="1:12" s="2" customFormat="1" ht="14.25" customHeight="1" x14ac:dyDescent="0.2">
      <c r="A47" s="47" t="s">
        <v>94</v>
      </c>
      <c r="B47" s="96">
        <v>1093000</v>
      </c>
      <c r="C47" s="93">
        <f t="shared" si="2"/>
        <v>1185000</v>
      </c>
      <c r="D47" s="93">
        <v>541000</v>
      </c>
      <c r="E47" s="93">
        <f>M121*0.78</f>
        <v>468000</v>
      </c>
      <c r="F47" s="93"/>
      <c r="G47" s="86"/>
      <c r="H47" s="93">
        <v>98000</v>
      </c>
      <c r="I47" s="93">
        <f>M121*0.13</f>
        <v>78000</v>
      </c>
      <c r="J47" s="93"/>
      <c r="K47" s="5"/>
      <c r="L47" s="5"/>
    </row>
    <row r="48" spans="1:12" s="2" customFormat="1" ht="14.25" customHeight="1" x14ac:dyDescent="0.2">
      <c r="A48" s="47" t="s">
        <v>95</v>
      </c>
      <c r="B48" s="96">
        <v>1802000</v>
      </c>
      <c r="C48" s="93">
        <f t="shared" si="2"/>
        <v>1832000</v>
      </c>
      <c r="D48" s="93">
        <v>1032000</v>
      </c>
      <c r="E48" s="93"/>
      <c r="F48" s="93"/>
      <c r="G48" s="86"/>
      <c r="H48" s="93">
        <v>800000</v>
      </c>
      <c r="I48" s="93"/>
      <c r="J48" s="93"/>
      <c r="K48" s="5"/>
      <c r="L48" s="5"/>
    </row>
    <row r="49" spans="1:12" s="2" customFormat="1" ht="14.25" customHeight="1" x14ac:dyDescent="0.2">
      <c r="A49" s="47" t="s">
        <v>96</v>
      </c>
      <c r="B49" s="96">
        <v>235200</v>
      </c>
      <c r="C49" s="93">
        <f t="shared" si="2"/>
        <v>185200</v>
      </c>
      <c r="D49" s="93">
        <v>185200</v>
      </c>
      <c r="E49" s="93"/>
      <c r="F49" s="93"/>
      <c r="G49" s="86"/>
      <c r="H49" s="93">
        <v>0</v>
      </c>
      <c r="I49" s="93"/>
      <c r="J49" s="93"/>
      <c r="K49" s="5"/>
      <c r="L49" s="5"/>
    </row>
    <row r="50" spans="1:12" s="2" customFormat="1" ht="14.25" customHeight="1" x14ac:dyDescent="0.2">
      <c r="A50" s="47" t="s">
        <v>98</v>
      </c>
      <c r="B50" s="96">
        <v>2236065</v>
      </c>
      <c r="C50" s="93">
        <f t="shared" si="2"/>
        <v>3360165</v>
      </c>
      <c r="D50" s="93">
        <v>359000</v>
      </c>
      <c r="E50" s="93">
        <f>M122*0.78</f>
        <v>313856</v>
      </c>
      <c r="F50" s="93">
        <v>150000</v>
      </c>
      <c r="G50" s="86"/>
      <c r="H50" s="93">
        <v>2485000</v>
      </c>
      <c r="I50" s="93">
        <f>M122*0.13</f>
        <v>52309</v>
      </c>
      <c r="J50" s="93"/>
      <c r="K50" s="5"/>
      <c r="L50" s="5"/>
    </row>
    <row r="51" spans="1:12" s="2" customFormat="1" ht="14.25" customHeight="1" x14ac:dyDescent="0.2">
      <c r="A51" s="47" t="s">
        <v>97</v>
      </c>
      <c r="B51" s="96">
        <v>586040</v>
      </c>
      <c r="C51" s="93">
        <f t="shared" si="2"/>
        <v>416523</v>
      </c>
      <c r="D51" s="93"/>
      <c r="E51" s="93">
        <f>M123*0.78</f>
        <v>357020</v>
      </c>
      <c r="F51" s="93"/>
      <c r="G51" s="86"/>
      <c r="H51" s="93"/>
      <c r="I51" s="93">
        <f>M123*0.13</f>
        <v>59503</v>
      </c>
      <c r="J51" s="93"/>
      <c r="K51" s="5"/>
      <c r="L51" s="5"/>
    </row>
    <row r="52" spans="1:12" s="2" customFormat="1" ht="14.25" customHeight="1" x14ac:dyDescent="0.2">
      <c r="A52" s="47" t="s">
        <v>100</v>
      </c>
      <c r="B52" s="96">
        <v>1183000</v>
      </c>
      <c r="C52" s="93">
        <f>SUM(D52:I52)</f>
        <v>1183000</v>
      </c>
      <c r="D52" s="93"/>
      <c r="E52" s="93">
        <f>M125*0.78</f>
        <v>1014000</v>
      </c>
      <c r="F52" s="93"/>
      <c r="G52" s="86"/>
      <c r="H52" s="93"/>
      <c r="I52" s="93">
        <f>M125*0.13</f>
        <v>169000</v>
      </c>
      <c r="J52" s="93"/>
      <c r="K52" s="5"/>
      <c r="L52" s="5"/>
    </row>
    <row r="53" spans="1:12" s="2" customFormat="1" ht="14.25" customHeight="1" x14ac:dyDescent="0.2">
      <c r="A53" s="47" t="s">
        <v>199</v>
      </c>
      <c r="B53" s="96">
        <v>669820</v>
      </c>
      <c r="C53" s="93">
        <f>SUM(D53:I53)</f>
        <v>618220</v>
      </c>
      <c r="D53" s="93">
        <v>506400</v>
      </c>
      <c r="E53" s="93">
        <f>M126*0.78</f>
        <v>1560</v>
      </c>
      <c r="F53" s="93"/>
      <c r="G53" s="86"/>
      <c r="H53" s="93">
        <v>110000</v>
      </c>
      <c r="I53" s="93">
        <f>M126*0.13</f>
        <v>260</v>
      </c>
      <c r="J53" s="93"/>
      <c r="K53" s="5"/>
      <c r="L53" s="5"/>
    </row>
    <row r="54" spans="1:12" s="2" customFormat="1" ht="14.25" customHeight="1" x14ac:dyDescent="0.2">
      <c r="A54" s="47" t="s">
        <v>99</v>
      </c>
      <c r="B54" s="96">
        <v>832104</v>
      </c>
      <c r="C54" s="93">
        <f t="shared" si="2"/>
        <v>136500</v>
      </c>
      <c r="D54" s="93"/>
      <c r="E54" s="93">
        <f>M124*0.78</f>
        <v>117000</v>
      </c>
      <c r="F54" s="93"/>
      <c r="G54" s="86"/>
      <c r="H54" s="93"/>
      <c r="I54" s="93">
        <f>M124*0.13</f>
        <v>19500</v>
      </c>
      <c r="J54" s="93"/>
      <c r="K54" s="5"/>
      <c r="L54" s="5"/>
    </row>
    <row r="55" spans="1:12" s="2" customFormat="1" ht="14.25" customHeight="1" x14ac:dyDescent="0.2">
      <c r="A55" s="47" t="s">
        <v>82</v>
      </c>
      <c r="B55" s="96">
        <v>1165579</v>
      </c>
      <c r="C55" s="93">
        <f>E55+I55</f>
        <v>1239024</v>
      </c>
      <c r="D55" s="93"/>
      <c r="E55" s="93">
        <f>M127*0.78</f>
        <v>1062021</v>
      </c>
      <c r="F55" s="93"/>
      <c r="G55" s="86"/>
      <c r="H55" s="93"/>
      <c r="I55" s="93">
        <f>M127*0.13</f>
        <v>177003</v>
      </c>
      <c r="J55" s="93"/>
      <c r="K55" s="5"/>
      <c r="L55" s="5"/>
    </row>
    <row r="56" spans="1:12" s="2" customFormat="1" ht="14.25" customHeight="1" x14ac:dyDescent="0.2">
      <c r="A56" s="45" t="s">
        <v>101</v>
      </c>
      <c r="B56" s="98">
        <v>2731820</v>
      </c>
      <c r="C56" s="98">
        <f>SUM(D56:I56)</f>
        <v>0</v>
      </c>
      <c r="D56" s="98"/>
      <c r="E56" s="98">
        <f>M128*0.78</f>
        <v>0</v>
      </c>
      <c r="F56" s="98"/>
      <c r="G56" s="86"/>
      <c r="H56" s="98"/>
      <c r="I56" s="98">
        <f>M128*0.13</f>
        <v>0</v>
      </c>
      <c r="J56" s="98"/>
      <c r="K56" s="5"/>
      <c r="L56" s="5"/>
    </row>
    <row r="57" spans="1:12" s="2" customFormat="1" ht="14.25" customHeight="1" x14ac:dyDescent="0.2">
      <c r="A57" s="47" t="s">
        <v>102</v>
      </c>
      <c r="B57" s="93">
        <f>SUM(B58:B81)</f>
        <v>6040491</v>
      </c>
      <c r="C57" s="93">
        <f>SUM(C58:C81)</f>
        <v>5295721</v>
      </c>
      <c r="D57" s="93"/>
      <c r="E57" s="93"/>
      <c r="F57" s="93"/>
      <c r="G57" s="104"/>
      <c r="H57" s="93"/>
      <c r="I57" s="93"/>
      <c r="J57" s="93">
        <f>SUM(J58:J81)</f>
        <v>5295721</v>
      </c>
      <c r="K57" s="5"/>
      <c r="L57" s="5"/>
    </row>
    <row r="58" spans="1:12" s="2" customFormat="1" ht="14.25" customHeight="1" x14ac:dyDescent="0.2">
      <c r="A58" s="47" t="s">
        <v>77</v>
      </c>
      <c r="B58" s="105">
        <v>1584900</v>
      </c>
      <c r="C58" s="93">
        <f>M105*0.09</f>
        <v>1589400</v>
      </c>
      <c r="D58" s="93"/>
      <c r="E58" s="93"/>
      <c r="F58" s="93"/>
      <c r="G58" s="104"/>
      <c r="H58" s="93"/>
      <c r="I58" s="93"/>
      <c r="J58" s="93">
        <f>C58</f>
        <v>1589400</v>
      </c>
      <c r="K58" s="5"/>
      <c r="L58" s="5"/>
    </row>
    <row r="59" spans="1:12" s="2" customFormat="1" ht="14.25" customHeight="1" x14ac:dyDescent="0.2">
      <c r="A59" s="47" t="s">
        <v>78</v>
      </c>
      <c r="B59" s="105">
        <v>60750</v>
      </c>
      <c r="C59" s="93">
        <f>M106*0.09</f>
        <v>51840</v>
      </c>
      <c r="D59" s="93"/>
      <c r="E59" s="93"/>
      <c r="F59" s="93"/>
      <c r="G59" s="104"/>
      <c r="H59" s="93"/>
      <c r="I59" s="93"/>
      <c r="J59" s="93">
        <f>C59</f>
        <v>51840</v>
      </c>
      <c r="K59" s="5"/>
      <c r="L59" s="5"/>
    </row>
    <row r="60" spans="1:12" s="2" customFormat="1" ht="14.25" customHeight="1" x14ac:dyDescent="0.2">
      <c r="A60" s="47" t="s">
        <v>79</v>
      </c>
      <c r="B60" s="105">
        <v>288450</v>
      </c>
      <c r="C60" s="93">
        <f>M107*0.09</f>
        <v>293917</v>
      </c>
      <c r="D60" s="93"/>
      <c r="E60" s="93"/>
      <c r="F60" s="93"/>
      <c r="G60" s="104"/>
      <c r="H60" s="93"/>
      <c r="I60" s="93"/>
      <c r="J60" s="93">
        <f t="shared" ref="J60:J81" si="6">C60</f>
        <v>293917</v>
      </c>
      <c r="K60" s="5"/>
      <c r="L60" s="5"/>
    </row>
    <row r="61" spans="1:12" s="2" customFormat="1" ht="14.25" customHeight="1" x14ac:dyDescent="0.2">
      <c r="A61" s="47" t="s">
        <v>103</v>
      </c>
      <c r="B61" s="105">
        <v>2437000</v>
      </c>
      <c r="C61" s="93">
        <f>M108</f>
        <v>2042000</v>
      </c>
      <c r="D61" s="93"/>
      <c r="E61" s="93"/>
      <c r="F61" s="93"/>
      <c r="G61" s="106"/>
      <c r="H61" s="93"/>
      <c r="I61" s="93"/>
      <c r="J61" s="93">
        <f>C61</f>
        <v>2042000</v>
      </c>
      <c r="K61" s="5"/>
      <c r="L61" s="5"/>
    </row>
    <row r="62" spans="1:12" s="2" customFormat="1" ht="14.25" customHeight="1" x14ac:dyDescent="0.2">
      <c r="A62" s="47" t="s">
        <v>81</v>
      </c>
      <c r="B62" s="105">
        <v>53138</v>
      </c>
      <c r="C62" s="93">
        <f>M109*0.09</f>
        <v>53138</v>
      </c>
      <c r="D62" s="93"/>
      <c r="E62" s="93"/>
      <c r="F62" s="93"/>
      <c r="G62" s="107"/>
      <c r="H62" s="93"/>
      <c r="I62" s="93"/>
      <c r="J62" s="93">
        <f t="shared" si="6"/>
        <v>53138</v>
      </c>
      <c r="K62" s="5"/>
      <c r="L62" s="5"/>
    </row>
    <row r="63" spans="1:12" s="2" customFormat="1" ht="14.25" customHeight="1" x14ac:dyDescent="0.2">
      <c r="A63" s="47" t="s">
        <v>83</v>
      </c>
      <c r="B63" s="105">
        <v>122400</v>
      </c>
      <c r="C63" s="93">
        <f>M110*0.09</f>
        <v>129780</v>
      </c>
      <c r="D63" s="93"/>
      <c r="E63" s="93"/>
      <c r="F63" s="93"/>
      <c r="G63" s="107"/>
      <c r="H63" s="93"/>
      <c r="I63" s="93"/>
      <c r="J63" s="93">
        <f t="shared" si="6"/>
        <v>129780</v>
      </c>
      <c r="K63" s="5"/>
      <c r="L63" s="5"/>
    </row>
    <row r="64" spans="1:12" s="2" customFormat="1" ht="14.25" customHeight="1" x14ac:dyDescent="0.2">
      <c r="A64" s="47" t="s">
        <v>84</v>
      </c>
      <c r="B64" s="105">
        <v>18000</v>
      </c>
      <c r="C64" s="93">
        <f t="shared" ref="C64:C72" si="7">M111*0.09</f>
        <v>18000</v>
      </c>
      <c r="D64" s="93"/>
      <c r="E64" s="93"/>
      <c r="F64" s="93"/>
      <c r="G64" s="107"/>
      <c r="H64" s="93"/>
      <c r="I64" s="93"/>
      <c r="J64" s="93">
        <f t="shared" si="6"/>
        <v>18000</v>
      </c>
      <c r="K64" s="5"/>
      <c r="L64" s="5"/>
    </row>
    <row r="65" spans="1:18" s="2" customFormat="1" ht="14.25" customHeight="1" x14ac:dyDescent="0.2">
      <c r="A65" s="47" t="s">
        <v>85</v>
      </c>
      <c r="B65" s="105">
        <v>13950</v>
      </c>
      <c r="C65" s="93">
        <f t="shared" si="7"/>
        <v>15300</v>
      </c>
      <c r="D65" s="93"/>
      <c r="E65" s="93"/>
      <c r="F65" s="93"/>
      <c r="G65" s="107"/>
      <c r="H65" s="93"/>
      <c r="I65" s="93"/>
      <c r="J65" s="93">
        <f t="shared" si="6"/>
        <v>15300</v>
      </c>
      <c r="K65" s="5"/>
      <c r="L65" s="5"/>
    </row>
    <row r="66" spans="1:18" s="11" customFormat="1" ht="14.25" customHeight="1" x14ac:dyDescent="0.2">
      <c r="A66" s="47" t="s">
        <v>86</v>
      </c>
      <c r="B66" s="105">
        <v>54000</v>
      </c>
      <c r="C66" s="93">
        <f t="shared" si="7"/>
        <v>50400</v>
      </c>
      <c r="D66" s="93"/>
      <c r="E66" s="93"/>
      <c r="F66" s="93"/>
      <c r="G66" s="107"/>
      <c r="H66" s="93"/>
      <c r="I66" s="93"/>
      <c r="J66" s="93">
        <f t="shared" si="6"/>
        <v>50400</v>
      </c>
      <c r="K66" s="10"/>
      <c r="L66" s="10"/>
    </row>
    <row r="67" spans="1:18" s="11" customFormat="1" ht="14.25" customHeight="1" x14ac:dyDescent="0.2">
      <c r="A67" s="47" t="s">
        <v>87</v>
      </c>
      <c r="B67" s="105">
        <v>93150</v>
      </c>
      <c r="C67" s="93">
        <f t="shared" si="7"/>
        <v>84600</v>
      </c>
      <c r="D67" s="93"/>
      <c r="E67" s="93"/>
      <c r="F67" s="93"/>
      <c r="G67" s="107"/>
      <c r="H67" s="93"/>
      <c r="I67" s="93"/>
      <c r="J67" s="93">
        <f t="shared" si="6"/>
        <v>84600</v>
      </c>
      <c r="K67" s="10"/>
      <c r="L67" s="10"/>
    </row>
    <row r="68" spans="1:18" s="11" customFormat="1" ht="14.25" customHeight="1" x14ac:dyDescent="0.2">
      <c r="A68" s="47" t="s">
        <v>104</v>
      </c>
      <c r="B68" s="105">
        <v>6552</v>
      </c>
      <c r="C68" s="93">
        <f t="shared" si="7"/>
        <v>7992</v>
      </c>
      <c r="D68" s="93"/>
      <c r="E68" s="93"/>
      <c r="F68" s="93"/>
      <c r="G68" s="107"/>
      <c r="H68" s="93"/>
      <c r="I68" s="93"/>
      <c r="J68" s="93">
        <f t="shared" si="6"/>
        <v>7992</v>
      </c>
      <c r="K68" s="10"/>
      <c r="L68" s="10"/>
    </row>
    <row r="69" spans="1:18" s="2" customFormat="1" ht="14.25" customHeight="1" x14ac:dyDescent="0.2">
      <c r="A69" s="47" t="s">
        <v>89</v>
      </c>
      <c r="B69" s="105">
        <v>32940</v>
      </c>
      <c r="C69" s="93">
        <f t="shared" si="7"/>
        <v>48600</v>
      </c>
      <c r="D69" s="93"/>
      <c r="E69" s="93"/>
      <c r="F69" s="93"/>
      <c r="G69" s="107"/>
      <c r="H69" s="93"/>
      <c r="I69" s="93"/>
      <c r="J69" s="93">
        <f t="shared" si="6"/>
        <v>48600</v>
      </c>
      <c r="K69" s="5"/>
      <c r="L69" s="5"/>
      <c r="N69" s="12"/>
      <c r="O69" s="12"/>
      <c r="P69" s="12"/>
      <c r="Q69" s="12"/>
      <c r="R69" s="12"/>
    </row>
    <row r="70" spans="1:18" s="2" customFormat="1" ht="14.25" customHeight="1" x14ac:dyDescent="0.2">
      <c r="A70" s="47" t="s">
        <v>90</v>
      </c>
      <c r="B70" s="105">
        <v>110575</v>
      </c>
      <c r="C70" s="93">
        <f t="shared" si="7"/>
        <v>0</v>
      </c>
      <c r="D70" s="93"/>
      <c r="E70" s="93"/>
      <c r="F70" s="93"/>
      <c r="G70" s="107"/>
      <c r="H70" s="93"/>
      <c r="I70" s="93"/>
      <c r="J70" s="93">
        <f t="shared" si="6"/>
        <v>0</v>
      </c>
      <c r="K70" s="5"/>
      <c r="L70" s="5"/>
      <c r="N70" s="13"/>
      <c r="O70" s="14"/>
      <c r="P70" s="13"/>
      <c r="Q70" s="13"/>
      <c r="R70" s="12"/>
    </row>
    <row r="71" spans="1:18" s="2" customFormat="1" ht="14.25" customHeight="1" x14ac:dyDescent="0.2">
      <c r="A71" s="47" t="s">
        <v>92</v>
      </c>
      <c r="B71" s="105">
        <v>27900</v>
      </c>
      <c r="C71" s="93">
        <f t="shared" si="7"/>
        <v>36045</v>
      </c>
      <c r="D71" s="93"/>
      <c r="E71" s="93"/>
      <c r="F71" s="93"/>
      <c r="G71" s="107"/>
      <c r="H71" s="93"/>
      <c r="I71" s="93"/>
      <c r="J71" s="93">
        <f t="shared" si="6"/>
        <v>36045</v>
      </c>
      <c r="K71" s="5"/>
      <c r="L71" s="5"/>
    </row>
    <row r="72" spans="1:18" s="2" customFormat="1" ht="14.25" customHeight="1" x14ac:dyDescent="0.2">
      <c r="A72" s="47" t="s">
        <v>93</v>
      </c>
      <c r="B72" s="105">
        <v>231579</v>
      </c>
      <c r="C72" s="93">
        <f t="shared" si="7"/>
        <v>290079</v>
      </c>
      <c r="D72" s="93"/>
      <c r="E72" s="93"/>
      <c r="F72" s="93"/>
      <c r="G72" s="107"/>
      <c r="H72" s="93"/>
      <c r="I72" s="93"/>
      <c r="J72" s="93">
        <f t="shared" si="6"/>
        <v>290079</v>
      </c>
      <c r="K72" s="5"/>
      <c r="L72" s="5"/>
    </row>
    <row r="73" spans="1:18" s="2" customFormat="1" ht="14.25" customHeight="1" x14ac:dyDescent="0.2">
      <c r="A73" s="47" t="s">
        <v>94</v>
      </c>
      <c r="B73" s="105">
        <v>54000</v>
      </c>
      <c r="C73" s="93">
        <f>M121*0.09</f>
        <v>54000</v>
      </c>
      <c r="D73" s="93"/>
      <c r="E73" s="93"/>
      <c r="F73" s="93"/>
      <c r="G73" s="107"/>
      <c r="H73" s="93"/>
      <c r="I73" s="93"/>
      <c r="J73" s="93">
        <f t="shared" si="6"/>
        <v>54000</v>
      </c>
      <c r="K73" s="5"/>
      <c r="L73" s="5"/>
    </row>
    <row r="74" spans="1:18" s="2" customFormat="1" ht="14.25" customHeight="1" x14ac:dyDescent="0.2">
      <c r="A74" s="47" t="s">
        <v>106</v>
      </c>
      <c r="B74" s="105">
        <v>8314</v>
      </c>
      <c r="C74" s="93">
        <f>M122*0.09</f>
        <v>36214</v>
      </c>
      <c r="D74" s="93"/>
      <c r="E74" s="93"/>
      <c r="F74" s="93"/>
      <c r="G74" s="107"/>
      <c r="H74" s="93"/>
      <c r="I74" s="93"/>
      <c r="J74" s="93">
        <f t="shared" ref="J74:J80" si="8">C74</f>
        <v>36214</v>
      </c>
      <c r="K74" s="5"/>
      <c r="L74" s="5"/>
    </row>
    <row r="75" spans="1:18" s="2" customFormat="1" ht="14.25" customHeight="1" x14ac:dyDescent="0.2">
      <c r="A75" s="47" t="s">
        <v>105</v>
      </c>
      <c r="B75" s="105">
        <v>200000</v>
      </c>
      <c r="C75" s="93">
        <f>M120</f>
        <v>200000</v>
      </c>
      <c r="D75" s="93"/>
      <c r="E75" s="93"/>
      <c r="F75" s="93"/>
      <c r="G75" s="107"/>
      <c r="H75" s="93"/>
      <c r="I75" s="93"/>
      <c r="J75" s="93">
        <f t="shared" si="8"/>
        <v>200000</v>
      </c>
      <c r="K75" s="5"/>
      <c r="L75" s="5"/>
    </row>
    <row r="76" spans="1:18" s="2" customFormat="1" ht="14.25" customHeight="1" x14ac:dyDescent="0.2">
      <c r="A76" s="47" t="s">
        <v>97</v>
      </c>
      <c r="B76" s="105">
        <v>57960</v>
      </c>
      <c r="C76" s="93">
        <f>M123*0.09</f>
        <v>41195</v>
      </c>
      <c r="D76" s="93"/>
      <c r="E76" s="93"/>
      <c r="F76" s="93"/>
      <c r="G76" s="107"/>
      <c r="H76" s="93"/>
      <c r="I76" s="93"/>
      <c r="J76" s="93">
        <f t="shared" si="8"/>
        <v>41195</v>
      </c>
      <c r="K76" s="5"/>
      <c r="L76" s="5"/>
    </row>
    <row r="77" spans="1:18" s="2" customFormat="1" ht="14.25" customHeight="1" x14ac:dyDescent="0.2">
      <c r="A77" s="47" t="s">
        <v>107</v>
      </c>
      <c r="B77" s="105">
        <v>117000</v>
      </c>
      <c r="C77" s="93">
        <f>M125*0.09</f>
        <v>117000</v>
      </c>
      <c r="D77" s="93"/>
      <c r="E77" s="93"/>
      <c r="F77" s="93"/>
      <c r="G77" s="107"/>
      <c r="H77" s="93"/>
      <c r="I77" s="93"/>
      <c r="J77" s="93">
        <f t="shared" si="8"/>
        <v>117000</v>
      </c>
      <c r="K77" s="5"/>
      <c r="L77" s="5"/>
    </row>
    <row r="78" spans="1:18" s="2" customFormat="1" ht="14.25" customHeight="1" x14ac:dyDescent="0.2">
      <c r="A78" s="47" t="s">
        <v>108</v>
      </c>
      <c r="B78" s="108">
        <v>180</v>
      </c>
      <c r="C78" s="93">
        <f>M126*0.09</f>
        <v>180</v>
      </c>
      <c r="D78" s="93"/>
      <c r="E78" s="93"/>
      <c r="F78" s="93"/>
      <c r="G78" s="107"/>
      <c r="H78" s="93"/>
      <c r="I78" s="93"/>
      <c r="J78" s="93">
        <f t="shared" si="8"/>
        <v>180</v>
      </c>
      <c r="K78" s="5"/>
      <c r="L78" s="5"/>
    </row>
    <row r="79" spans="1:18" s="2" customFormat="1" ht="14.25" customHeight="1" x14ac:dyDescent="0.2">
      <c r="A79" s="47" t="s">
        <v>99</v>
      </c>
      <c r="B79" s="105">
        <v>82296</v>
      </c>
      <c r="C79" s="93">
        <f>M124*0.09</f>
        <v>13500</v>
      </c>
      <c r="D79" s="93"/>
      <c r="E79" s="93"/>
      <c r="F79" s="93"/>
      <c r="G79" s="107"/>
      <c r="H79" s="93"/>
      <c r="I79" s="93"/>
      <c r="J79" s="93">
        <f t="shared" si="8"/>
        <v>13500</v>
      </c>
      <c r="K79" s="5"/>
      <c r="L79" s="5"/>
    </row>
    <row r="80" spans="1:18" s="2" customFormat="1" ht="14.25" customHeight="1" x14ac:dyDescent="0.2">
      <c r="A80" s="47" t="s">
        <v>82</v>
      </c>
      <c r="B80" s="105">
        <v>115277</v>
      </c>
      <c r="C80" s="93">
        <f>M127*0.09</f>
        <v>122541</v>
      </c>
      <c r="D80" s="93"/>
      <c r="E80" s="93"/>
      <c r="F80" s="93"/>
      <c r="G80" s="107"/>
      <c r="H80" s="93"/>
      <c r="I80" s="93"/>
      <c r="J80" s="93">
        <f t="shared" si="8"/>
        <v>122541</v>
      </c>
      <c r="K80" s="5"/>
      <c r="L80" s="5"/>
    </row>
    <row r="81" spans="1:12" s="2" customFormat="1" ht="14.25" customHeight="1" x14ac:dyDescent="0.2">
      <c r="A81" s="45" t="s">
        <v>101</v>
      </c>
      <c r="B81" s="114">
        <v>270180</v>
      </c>
      <c r="C81" s="98">
        <f>M128*0.09</f>
        <v>0</v>
      </c>
      <c r="D81" s="98"/>
      <c r="E81" s="98"/>
      <c r="F81" s="98"/>
      <c r="G81" s="107"/>
      <c r="H81" s="98"/>
      <c r="I81" s="98"/>
      <c r="J81" s="98">
        <f t="shared" si="6"/>
        <v>0</v>
      </c>
      <c r="K81" s="5"/>
      <c r="L81" s="5"/>
    </row>
    <row r="82" spans="1:12" s="2" customFormat="1" ht="14.25" customHeight="1" x14ac:dyDescent="0.2">
      <c r="A82" s="47" t="s">
        <v>55</v>
      </c>
      <c r="B82" s="86">
        <f>B30+B57</f>
        <v>65279114</v>
      </c>
      <c r="C82" s="86">
        <f>C30+C57</f>
        <v>61712212</v>
      </c>
      <c r="D82" s="86">
        <f>D30</f>
        <v>11928040</v>
      </c>
      <c r="E82" s="86">
        <f>E30</f>
        <v>26465573</v>
      </c>
      <c r="F82" s="86">
        <f>F30</f>
        <v>160000</v>
      </c>
      <c r="G82" s="86"/>
      <c r="H82" s="86">
        <f>H30</f>
        <v>13451950</v>
      </c>
      <c r="I82" s="86">
        <f>I30</f>
        <v>4410928</v>
      </c>
      <c r="J82" s="86">
        <f>J57</f>
        <v>5295721</v>
      </c>
      <c r="K82" s="5">
        <f>SUM(D82:J82)</f>
        <v>61712212</v>
      </c>
      <c r="L82" s="5"/>
    </row>
    <row r="83" spans="1:12" s="2" customFormat="1" ht="14.25" customHeight="1" x14ac:dyDescent="0.2">
      <c r="A83" s="51" t="s">
        <v>196</v>
      </c>
      <c r="B83" s="86">
        <f>B28-B82</f>
        <v>-4156514</v>
      </c>
      <c r="C83" s="86">
        <f>C28-C82</f>
        <v>2121568</v>
      </c>
      <c r="D83" s="86">
        <f>D28-D82</f>
        <v>-11268040</v>
      </c>
      <c r="E83" s="86">
        <f>E28-E82</f>
        <v>-4509973</v>
      </c>
      <c r="F83" s="86">
        <f>F28-F82</f>
        <v>1540000</v>
      </c>
      <c r="G83" s="86"/>
      <c r="H83" s="86">
        <f>H28-H82</f>
        <v>17551930</v>
      </c>
      <c r="I83" s="86">
        <f>I24-I82</f>
        <v>-4410928</v>
      </c>
      <c r="J83" s="86">
        <f>J28-J82</f>
        <v>3218579</v>
      </c>
      <c r="K83" s="5">
        <f>SUM(D83:J83)</f>
        <v>2121568</v>
      </c>
      <c r="L83" s="5"/>
    </row>
    <row r="84" spans="1:12" s="2" customFormat="1" ht="14.25" customHeight="1" x14ac:dyDescent="0.2">
      <c r="A84" s="51" t="s">
        <v>192</v>
      </c>
      <c r="B84" s="110">
        <v>0</v>
      </c>
      <c r="C84" s="86">
        <v>0</v>
      </c>
      <c r="D84" s="86">
        <v>0</v>
      </c>
      <c r="E84" s="86">
        <v>0</v>
      </c>
      <c r="F84" s="86">
        <v>0</v>
      </c>
      <c r="G84" s="86"/>
      <c r="H84" s="86">
        <v>0</v>
      </c>
      <c r="I84" s="86">
        <v>0</v>
      </c>
      <c r="J84" s="86">
        <v>0</v>
      </c>
      <c r="K84" s="5"/>
      <c r="L84" s="5"/>
    </row>
    <row r="85" spans="1:12" s="2" customFormat="1" ht="14.25" customHeight="1" x14ac:dyDescent="0.2">
      <c r="A85" s="51" t="s">
        <v>193</v>
      </c>
      <c r="B85" s="111">
        <f>B83+B84</f>
        <v>-4156514</v>
      </c>
      <c r="C85" s="111">
        <f>C83+C84</f>
        <v>2121568</v>
      </c>
      <c r="D85" s="112">
        <f>D83+D84</f>
        <v>-11268040</v>
      </c>
      <c r="E85" s="86">
        <f>E83+E84</f>
        <v>-4509973</v>
      </c>
      <c r="F85" s="86">
        <f>F83+F84</f>
        <v>1540000</v>
      </c>
      <c r="G85" s="86"/>
      <c r="H85" s="86">
        <f>H83+H84</f>
        <v>17551930</v>
      </c>
      <c r="I85" s="86">
        <f>I83+I84</f>
        <v>-4410928</v>
      </c>
      <c r="J85" s="86">
        <f>J83+J84</f>
        <v>3218579</v>
      </c>
      <c r="K85" s="5">
        <f>SUM(D85:J85)</f>
        <v>2121568</v>
      </c>
      <c r="L85" s="5"/>
    </row>
    <row r="86" spans="1:12" s="2" customFormat="1" ht="14.25" customHeight="1" x14ac:dyDescent="0.2">
      <c r="A86" s="49" t="s">
        <v>109</v>
      </c>
      <c r="B86" s="102"/>
      <c r="C86" s="101"/>
      <c r="D86" s="101"/>
      <c r="E86" s="101"/>
      <c r="F86" s="101"/>
      <c r="G86" s="86"/>
      <c r="H86" s="101"/>
      <c r="I86" s="101"/>
      <c r="J86" s="101"/>
      <c r="K86" s="5"/>
      <c r="L86" s="5"/>
    </row>
    <row r="87" spans="1:12" s="2" customFormat="1" ht="14.25" customHeight="1" x14ac:dyDescent="0.2">
      <c r="A87" s="49" t="s">
        <v>110</v>
      </c>
      <c r="B87" s="103"/>
      <c r="C87" s="98"/>
      <c r="D87" s="98"/>
      <c r="E87" s="98"/>
      <c r="F87" s="98"/>
      <c r="G87" s="86"/>
      <c r="H87" s="98"/>
      <c r="I87" s="98"/>
      <c r="J87" s="98"/>
      <c r="K87" s="5"/>
      <c r="L87" s="5"/>
    </row>
    <row r="88" spans="1:12" s="2" customFormat="1" ht="14.25" customHeight="1" x14ac:dyDescent="0.2">
      <c r="A88" s="49" t="s">
        <v>56</v>
      </c>
      <c r="B88" s="110">
        <v>0</v>
      </c>
      <c r="C88" s="86">
        <v>0</v>
      </c>
      <c r="D88" s="86">
        <v>0</v>
      </c>
      <c r="E88" s="86">
        <v>0</v>
      </c>
      <c r="F88" s="86">
        <v>0</v>
      </c>
      <c r="G88" s="86"/>
      <c r="H88" s="86">
        <v>0</v>
      </c>
      <c r="I88" s="86">
        <v>0</v>
      </c>
      <c r="J88" s="86">
        <v>0</v>
      </c>
      <c r="K88" s="5"/>
      <c r="L88" s="5"/>
    </row>
    <row r="89" spans="1:12" s="2" customFormat="1" ht="14.25" customHeight="1" x14ac:dyDescent="0.2">
      <c r="A89" s="47" t="s">
        <v>111</v>
      </c>
      <c r="B89" s="110"/>
      <c r="C89" s="86"/>
      <c r="D89" s="86"/>
      <c r="E89" s="86"/>
      <c r="F89" s="86"/>
      <c r="G89" s="86"/>
      <c r="H89" s="86"/>
      <c r="I89" s="86"/>
      <c r="J89" s="86"/>
      <c r="K89" s="5"/>
      <c r="L89" s="5"/>
    </row>
    <row r="90" spans="1:12" s="2" customFormat="1" ht="14.25" customHeight="1" x14ac:dyDescent="0.2">
      <c r="A90" s="51" t="s">
        <v>113</v>
      </c>
      <c r="B90" s="110"/>
      <c r="C90" s="86">
        <v>0</v>
      </c>
      <c r="D90" s="86">
        <v>0</v>
      </c>
      <c r="E90" s="86">
        <v>0</v>
      </c>
      <c r="F90" s="86">
        <v>0</v>
      </c>
      <c r="G90" s="86"/>
      <c r="H90" s="86">
        <v>0</v>
      </c>
      <c r="I90" s="86">
        <v>0</v>
      </c>
      <c r="J90" s="86">
        <v>0</v>
      </c>
      <c r="K90" s="5"/>
      <c r="L90" s="5"/>
    </row>
    <row r="91" spans="1:12" s="2" customFormat="1" ht="14.25" customHeight="1" x14ac:dyDescent="0.2">
      <c r="A91" s="51" t="s">
        <v>122</v>
      </c>
      <c r="B91" s="110">
        <v>0</v>
      </c>
      <c r="C91" s="86">
        <f>C87-C90</f>
        <v>0</v>
      </c>
      <c r="D91" s="86">
        <f>D87-D90</f>
        <v>0</v>
      </c>
      <c r="E91" s="86">
        <f>E87-E90</f>
        <v>0</v>
      </c>
      <c r="F91" s="86">
        <f>F87-F90</f>
        <v>0</v>
      </c>
      <c r="G91" s="86"/>
      <c r="H91" s="86">
        <f>H87-H90</f>
        <v>0</v>
      </c>
      <c r="I91" s="86">
        <f>I87-I90</f>
        <v>0</v>
      </c>
      <c r="J91" s="86">
        <f>J87-J90</f>
        <v>0</v>
      </c>
      <c r="K91" s="5"/>
      <c r="L91" s="5"/>
    </row>
    <row r="92" spans="1:12" s="2" customFormat="1" ht="14.25" customHeight="1" x14ac:dyDescent="0.2">
      <c r="A92" s="51" t="s">
        <v>112</v>
      </c>
      <c r="B92" s="86">
        <f>B85+B91</f>
        <v>-4156514</v>
      </c>
      <c r="C92" s="86">
        <f>C85+C91</f>
        <v>2121568</v>
      </c>
      <c r="D92" s="86">
        <f>D85+D91</f>
        <v>-11268040</v>
      </c>
      <c r="E92" s="86">
        <f>E85+E91</f>
        <v>-4509973</v>
      </c>
      <c r="F92" s="86">
        <f>F85+F91</f>
        <v>1540000</v>
      </c>
      <c r="G92" s="86"/>
      <c r="H92" s="86">
        <f>H85+F91</f>
        <v>17551930</v>
      </c>
      <c r="I92" s="86">
        <f>I85+I91</f>
        <v>-4410928</v>
      </c>
      <c r="J92" s="86">
        <f>J85+J91</f>
        <v>3218579</v>
      </c>
      <c r="K92" s="5">
        <f>SUM(D92:J92)</f>
        <v>2121568</v>
      </c>
      <c r="L92" s="5"/>
    </row>
    <row r="93" spans="1:12" s="2" customFormat="1" ht="14.25" customHeight="1" x14ac:dyDescent="0.2">
      <c r="A93" s="85" t="s">
        <v>114</v>
      </c>
      <c r="B93" s="109">
        <v>136429236</v>
      </c>
      <c r="C93" s="86">
        <v>134650687</v>
      </c>
      <c r="D93" s="86"/>
      <c r="E93" s="86"/>
      <c r="F93" s="86"/>
      <c r="G93" s="86"/>
      <c r="H93" s="86"/>
      <c r="I93" s="86"/>
      <c r="J93" s="86"/>
      <c r="K93" s="5"/>
      <c r="L93" s="5"/>
    </row>
    <row r="94" spans="1:12" s="2" customFormat="1" ht="14.25" customHeight="1" x14ac:dyDescent="0.2">
      <c r="A94" s="85" t="s">
        <v>115</v>
      </c>
      <c r="B94" s="109">
        <v>132272722</v>
      </c>
      <c r="C94" s="86">
        <v>136772255</v>
      </c>
      <c r="D94" s="86"/>
      <c r="E94" s="86"/>
      <c r="F94" s="86"/>
      <c r="G94" s="86"/>
      <c r="H94" s="86"/>
      <c r="I94" s="86"/>
      <c r="J94" s="86"/>
      <c r="K94" s="5"/>
      <c r="L94" s="5"/>
    </row>
    <row r="95" spans="1:12" s="2" customFormat="1" ht="14.25" customHeight="1" x14ac:dyDescent="0.2">
      <c r="A95" s="47" t="s">
        <v>116</v>
      </c>
      <c r="B95" s="102"/>
      <c r="C95" s="101"/>
      <c r="D95" s="101"/>
      <c r="E95" s="101"/>
      <c r="F95" s="101"/>
      <c r="G95" s="86"/>
      <c r="H95" s="101"/>
      <c r="I95" s="101"/>
      <c r="J95" s="101"/>
      <c r="K95" s="5"/>
      <c r="L95" s="5"/>
    </row>
    <row r="96" spans="1:12" s="2" customFormat="1" ht="14.25" customHeight="1" x14ac:dyDescent="0.2">
      <c r="A96" s="47" t="s">
        <v>119</v>
      </c>
      <c r="B96" s="93">
        <v>12468300</v>
      </c>
      <c r="C96" s="94">
        <v>13439900</v>
      </c>
      <c r="D96" s="93"/>
      <c r="E96" s="93">
        <f>C96</f>
        <v>13439900</v>
      </c>
      <c r="F96" s="93"/>
      <c r="G96" s="86"/>
      <c r="H96" s="93"/>
      <c r="I96" s="93"/>
      <c r="J96" s="93"/>
      <c r="K96" s="5"/>
      <c r="L96" s="5"/>
    </row>
    <row r="97" spans="1:17" s="2" customFormat="1" ht="14.25" customHeight="1" x14ac:dyDescent="0.2">
      <c r="A97" s="47" t="s">
        <v>123</v>
      </c>
      <c r="B97" s="93">
        <v>12468300</v>
      </c>
      <c r="C97" s="94">
        <v>13439900</v>
      </c>
      <c r="D97" s="93"/>
      <c r="E97" s="93">
        <f>C97</f>
        <v>13439900</v>
      </c>
      <c r="F97" s="93"/>
      <c r="G97" s="86"/>
      <c r="H97" s="93"/>
      <c r="I97" s="93"/>
      <c r="J97" s="93"/>
      <c r="K97" s="5"/>
      <c r="L97" s="5"/>
    </row>
    <row r="98" spans="1:17" s="2" customFormat="1" ht="14.25" customHeight="1" x14ac:dyDescent="0.2">
      <c r="A98" s="84" t="s">
        <v>120</v>
      </c>
      <c r="B98" s="93">
        <v>-12468300</v>
      </c>
      <c r="C98" s="93">
        <v>-13439900</v>
      </c>
      <c r="D98" s="93"/>
      <c r="E98" s="93">
        <f>C98</f>
        <v>-13439900</v>
      </c>
      <c r="F98" s="93"/>
      <c r="G98" s="86"/>
      <c r="H98" s="93"/>
      <c r="I98" s="93"/>
      <c r="J98" s="93"/>
      <c r="K98" s="5"/>
      <c r="L98" s="5"/>
    </row>
    <row r="99" spans="1:17" s="2" customFormat="1" ht="14.25" customHeight="1" x14ac:dyDescent="0.2">
      <c r="A99" s="84" t="s">
        <v>121</v>
      </c>
      <c r="B99" s="98">
        <v>-12468300</v>
      </c>
      <c r="C99" s="93">
        <v>-13439900</v>
      </c>
      <c r="D99" s="98"/>
      <c r="E99" s="98">
        <f>C99</f>
        <v>-13439900</v>
      </c>
      <c r="F99" s="98"/>
      <c r="G99" s="86"/>
      <c r="H99" s="98"/>
      <c r="I99" s="98"/>
      <c r="J99" s="98"/>
      <c r="K99" s="5"/>
      <c r="L99" s="5"/>
    </row>
    <row r="100" spans="1:17" s="2" customFormat="1" ht="14.25" customHeight="1" x14ac:dyDescent="0.2">
      <c r="A100" s="51" t="s">
        <v>117</v>
      </c>
      <c r="B100" s="92">
        <v>0</v>
      </c>
      <c r="C100" s="86">
        <v>0</v>
      </c>
      <c r="D100" s="86"/>
      <c r="E100" s="86"/>
      <c r="F100" s="86"/>
      <c r="G100" s="86"/>
      <c r="H100" s="86"/>
      <c r="I100" s="86"/>
      <c r="J100" s="86"/>
      <c r="K100" s="5"/>
      <c r="L100" s="5"/>
    </row>
    <row r="101" spans="1:17" s="2" customFormat="1" ht="14.25" customHeight="1" x14ac:dyDescent="0.2">
      <c r="A101" s="51" t="s">
        <v>124</v>
      </c>
      <c r="B101" s="110">
        <v>0</v>
      </c>
      <c r="C101" s="86">
        <f ca="1">C101-C97</f>
        <v>0</v>
      </c>
      <c r="D101" s="86"/>
      <c r="E101" s="86"/>
      <c r="F101" s="86"/>
      <c r="G101" s="86"/>
      <c r="H101" s="86"/>
      <c r="I101" s="86"/>
      <c r="J101" s="86"/>
      <c r="K101" s="5"/>
      <c r="L101" s="5"/>
    </row>
    <row r="102" spans="1:17" s="2" customFormat="1" ht="14.25" customHeight="1" x14ac:dyDescent="0.2">
      <c r="A102" s="51" t="s">
        <v>125</v>
      </c>
      <c r="B102" s="110">
        <v>0</v>
      </c>
      <c r="C102" s="86">
        <v>0</v>
      </c>
      <c r="D102" s="86"/>
      <c r="E102" s="86"/>
      <c r="F102" s="86"/>
      <c r="G102" s="86"/>
      <c r="H102" s="86"/>
      <c r="I102" s="86"/>
      <c r="J102" s="86"/>
      <c r="K102" s="5"/>
      <c r="L102" s="5"/>
    </row>
    <row r="103" spans="1:17" s="2" customFormat="1" ht="14.25" customHeight="1" x14ac:dyDescent="0.2">
      <c r="A103" s="45" t="s">
        <v>118</v>
      </c>
      <c r="B103" s="86">
        <f>B94+B100</f>
        <v>132272722</v>
      </c>
      <c r="C103" s="86">
        <f>C94+C100</f>
        <v>136772255</v>
      </c>
      <c r="D103" s="86"/>
      <c r="E103" s="86"/>
      <c r="F103" s="86"/>
      <c r="G103" s="86"/>
      <c r="H103" s="86"/>
      <c r="I103" s="86"/>
      <c r="J103" s="86"/>
      <c r="K103" s="5">
        <f>SUM(D103:J103)</f>
        <v>0</v>
      </c>
      <c r="L103" s="5"/>
    </row>
    <row r="104" spans="1:17" s="2" customFormat="1" ht="14.25" customHeight="1" x14ac:dyDescent="0.2">
      <c r="A104" s="2" t="s">
        <v>51</v>
      </c>
      <c r="K104" s="5"/>
      <c r="L104" s="15" t="s">
        <v>9</v>
      </c>
      <c r="M104" s="16" t="s">
        <v>19</v>
      </c>
      <c r="O104" s="2" t="s">
        <v>23</v>
      </c>
      <c r="P104" s="17"/>
    </row>
    <row r="105" spans="1:17" s="2" customFormat="1" ht="14.25" customHeight="1" x14ac:dyDescent="0.2">
      <c r="A105" s="2" t="s">
        <v>52</v>
      </c>
      <c r="K105" s="5"/>
      <c r="L105" s="18" t="s">
        <v>11</v>
      </c>
      <c r="M105" s="19">
        <v>17660000</v>
      </c>
      <c r="N105" s="20"/>
      <c r="O105" s="21" t="s">
        <v>22</v>
      </c>
      <c r="P105" s="22">
        <v>0.91</v>
      </c>
      <c r="Q105" s="23" t="s">
        <v>23</v>
      </c>
    </row>
    <row r="106" spans="1:17" s="2" customFormat="1" ht="14.25" customHeight="1" x14ac:dyDescent="0.2">
      <c r="K106" s="5"/>
      <c r="L106" s="18" t="s">
        <v>201</v>
      </c>
      <c r="M106" s="19">
        <v>576000</v>
      </c>
      <c r="N106" s="20"/>
      <c r="O106" s="21"/>
      <c r="P106" s="22"/>
      <c r="Q106" s="23"/>
    </row>
    <row r="107" spans="1:17" s="2" customFormat="1" ht="14.25" customHeight="1" x14ac:dyDescent="0.2">
      <c r="K107" s="5"/>
      <c r="L107" s="18" t="s">
        <v>24</v>
      </c>
      <c r="M107" s="19">
        <v>3265739</v>
      </c>
      <c r="N107" s="20"/>
      <c r="O107" s="21" t="s">
        <v>20</v>
      </c>
      <c r="P107" s="22">
        <v>0.09</v>
      </c>
      <c r="Q107" s="23" t="s">
        <v>42</v>
      </c>
    </row>
    <row r="108" spans="1:17" s="2" customFormat="1" ht="14.25" customHeight="1" x14ac:dyDescent="0.2">
      <c r="K108" s="5"/>
      <c r="L108" s="18" t="s">
        <v>27</v>
      </c>
      <c r="M108" s="19">
        <v>2042000</v>
      </c>
      <c r="N108" s="20"/>
      <c r="O108" s="21"/>
      <c r="Q108" s="23"/>
    </row>
    <row r="109" spans="1:17" s="2" customFormat="1" ht="14.25" customHeight="1" x14ac:dyDescent="0.2">
      <c r="K109" s="5"/>
      <c r="L109" s="18" t="s">
        <v>10</v>
      </c>
      <c r="M109" s="19">
        <v>590420</v>
      </c>
      <c r="N109" s="20"/>
      <c r="O109" s="24"/>
      <c r="Q109" s="23" t="s">
        <v>43</v>
      </c>
    </row>
    <row r="110" spans="1:17" s="2" customFormat="1" ht="14.25" customHeight="1" x14ac:dyDescent="0.2">
      <c r="K110" s="5"/>
      <c r="L110" s="18" t="s">
        <v>12</v>
      </c>
      <c r="M110" s="19">
        <v>1442000</v>
      </c>
      <c r="N110" s="20"/>
      <c r="O110" s="24"/>
      <c r="P110" s="24"/>
      <c r="Q110" s="25"/>
    </row>
    <row r="111" spans="1:17" s="2" customFormat="1" ht="14.25" customHeight="1" x14ac:dyDescent="0.2">
      <c r="K111" s="5"/>
      <c r="L111" s="18" t="s">
        <v>13</v>
      </c>
      <c r="M111" s="19">
        <v>200000</v>
      </c>
      <c r="N111" s="20"/>
      <c r="O111" s="24"/>
      <c r="P111" s="24"/>
      <c r="Q111" s="25"/>
    </row>
    <row r="112" spans="1:17" s="2" customFormat="1" ht="14.25" customHeight="1" x14ac:dyDescent="0.2">
      <c r="K112" s="5"/>
      <c r="L112" s="18" t="s">
        <v>14</v>
      </c>
      <c r="M112" s="19">
        <v>170000</v>
      </c>
      <c r="N112" s="20"/>
      <c r="O112" s="24"/>
      <c r="P112" s="24"/>
      <c r="Q112" s="25"/>
    </row>
    <row r="113" spans="11:17" s="2" customFormat="1" ht="14.25" customHeight="1" x14ac:dyDescent="0.2">
      <c r="K113" s="5"/>
      <c r="L113" s="18" t="s">
        <v>28</v>
      </c>
      <c r="M113" s="19">
        <v>560000</v>
      </c>
      <c r="N113" s="20"/>
      <c r="O113" s="24"/>
      <c r="P113" s="24"/>
      <c r="Q113" s="25"/>
    </row>
    <row r="114" spans="11:17" s="2" customFormat="1" ht="14.25" customHeight="1" x14ac:dyDescent="0.2">
      <c r="K114" s="5"/>
      <c r="L114" s="18" t="s">
        <v>15</v>
      </c>
      <c r="M114" s="19">
        <v>940000</v>
      </c>
      <c r="N114" s="20"/>
      <c r="O114" s="24"/>
      <c r="P114" s="24"/>
      <c r="Q114" s="25"/>
    </row>
    <row r="115" spans="11:17" s="2" customFormat="1" ht="14.25" customHeight="1" x14ac:dyDescent="0.2">
      <c r="K115" s="5" t="s">
        <v>26</v>
      </c>
      <c r="L115" s="18" t="s">
        <v>29</v>
      </c>
      <c r="M115" s="19">
        <v>88800</v>
      </c>
      <c r="N115" s="20"/>
      <c r="O115" s="24"/>
      <c r="P115" s="24"/>
      <c r="Q115" s="25"/>
    </row>
    <row r="116" spans="11:17" s="2" customFormat="1" ht="14.25" customHeight="1" x14ac:dyDescent="0.2">
      <c r="K116" s="5"/>
      <c r="L116" s="18" t="s">
        <v>30</v>
      </c>
      <c r="M116" s="19">
        <v>540000</v>
      </c>
      <c r="N116" s="20"/>
      <c r="O116" s="24"/>
      <c r="P116" s="24"/>
      <c r="Q116" s="25"/>
    </row>
    <row r="117" spans="11:17" s="2" customFormat="1" ht="14.25" customHeight="1" x14ac:dyDescent="0.2">
      <c r="K117" s="5"/>
      <c r="L117" s="18" t="s">
        <v>16</v>
      </c>
      <c r="M117" s="19">
        <v>0</v>
      </c>
      <c r="N117" s="20"/>
      <c r="O117" s="24"/>
      <c r="P117" s="24"/>
      <c r="Q117" s="25"/>
    </row>
    <row r="118" spans="11:17" s="2" customFormat="1" ht="14.25" customHeight="1" x14ac:dyDescent="0.2">
      <c r="K118" s="5"/>
      <c r="L118" s="18" t="s">
        <v>31</v>
      </c>
      <c r="M118" s="19">
        <v>400500</v>
      </c>
      <c r="N118" s="20"/>
      <c r="O118" s="24"/>
      <c r="P118" s="24"/>
      <c r="Q118" s="25"/>
    </row>
    <row r="119" spans="11:17" s="2" customFormat="1" ht="14.25" customHeight="1" x14ac:dyDescent="0.2">
      <c r="K119" s="5"/>
      <c r="L119" s="18" t="s">
        <v>32</v>
      </c>
      <c r="M119" s="19">
        <v>3223100</v>
      </c>
      <c r="N119" s="20"/>
      <c r="O119" s="24"/>
      <c r="P119" s="24"/>
      <c r="Q119" s="25"/>
    </row>
    <row r="120" spans="11:17" s="2" customFormat="1" ht="14.25" customHeight="1" x14ac:dyDescent="0.2">
      <c r="K120" s="5" t="s">
        <v>40</v>
      </c>
      <c r="L120" s="18" t="s">
        <v>41</v>
      </c>
      <c r="M120" s="19">
        <v>200000</v>
      </c>
      <c r="N120" s="20"/>
      <c r="O120" s="24"/>
      <c r="P120" s="24"/>
      <c r="Q120" s="25"/>
    </row>
    <row r="121" spans="11:17" s="2" customFormat="1" ht="14.25" customHeight="1" x14ac:dyDescent="0.2">
      <c r="K121" s="5"/>
      <c r="L121" s="18" t="s">
        <v>33</v>
      </c>
      <c r="M121" s="19">
        <v>600000</v>
      </c>
      <c r="N121" s="20"/>
      <c r="O121" s="24"/>
      <c r="P121" s="24"/>
      <c r="Q121" s="25"/>
    </row>
    <row r="122" spans="11:17" s="2" customFormat="1" ht="14.25" customHeight="1" x14ac:dyDescent="0.2">
      <c r="K122" s="5"/>
      <c r="L122" s="18" t="s">
        <v>39</v>
      </c>
      <c r="M122" s="19">
        <v>402380</v>
      </c>
      <c r="N122" s="20"/>
      <c r="O122" s="24"/>
      <c r="P122" s="24"/>
      <c r="Q122" s="25"/>
    </row>
    <row r="123" spans="11:17" s="2" customFormat="1" ht="14.25" customHeight="1" x14ac:dyDescent="0.2">
      <c r="K123" s="5"/>
      <c r="L123" s="18" t="s">
        <v>34</v>
      </c>
      <c r="M123" s="19">
        <v>457718</v>
      </c>
      <c r="N123" s="20"/>
      <c r="O123" s="24"/>
      <c r="P123" s="24"/>
      <c r="Q123" s="25"/>
    </row>
    <row r="124" spans="11:17" s="2" customFormat="1" ht="14.25" customHeight="1" x14ac:dyDescent="0.2">
      <c r="K124" s="5">
        <f>SUM(D57:J57)</f>
        <v>5295721</v>
      </c>
      <c r="L124" s="18" t="s">
        <v>35</v>
      </c>
      <c r="M124" s="19">
        <v>150000</v>
      </c>
      <c r="N124" s="20"/>
      <c r="O124" s="24"/>
      <c r="P124" s="24"/>
      <c r="Q124" s="25"/>
    </row>
    <row r="125" spans="11:17" s="2" customFormat="1" ht="14.25" customHeight="1" x14ac:dyDescent="0.2">
      <c r="K125" s="5"/>
      <c r="L125" s="18" t="s">
        <v>36</v>
      </c>
      <c r="M125" s="19">
        <v>1300000</v>
      </c>
      <c r="N125" s="20"/>
      <c r="O125" s="24"/>
      <c r="P125" s="24"/>
      <c r="Q125" s="25"/>
    </row>
    <row r="126" spans="11:17" s="2" customFormat="1" ht="14.25" customHeight="1" x14ac:dyDescent="0.2">
      <c r="K126" s="5"/>
      <c r="L126" s="18" t="s">
        <v>17</v>
      </c>
      <c r="M126" s="19">
        <v>2000</v>
      </c>
      <c r="N126" s="20"/>
      <c r="O126" s="24"/>
      <c r="P126" s="24"/>
      <c r="Q126" s="25"/>
    </row>
    <row r="127" spans="11:17" s="2" customFormat="1" ht="14.25" customHeight="1" x14ac:dyDescent="0.2">
      <c r="K127" s="5"/>
      <c r="L127" s="18" t="s">
        <v>202</v>
      </c>
      <c r="M127" s="19">
        <v>1361565</v>
      </c>
      <c r="N127" s="20"/>
      <c r="O127" s="24"/>
      <c r="P127" s="24"/>
      <c r="Q127" s="25"/>
    </row>
    <row r="128" spans="11:17" s="2" customFormat="1" ht="14.25" customHeight="1" x14ac:dyDescent="0.2">
      <c r="K128" s="5"/>
      <c r="L128" s="18" t="s">
        <v>18</v>
      </c>
      <c r="M128" s="19">
        <v>0</v>
      </c>
      <c r="N128" s="20"/>
      <c r="O128" s="24"/>
      <c r="P128" s="24"/>
      <c r="Q128" s="25"/>
    </row>
    <row r="129" spans="11:17" s="2" customFormat="1" ht="15.75" customHeight="1" x14ac:dyDescent="0.2">
      <c r="K129" s="5"/>
      <c r="L129" s="26" t="s">
        <v>21</v>
      </c>
      <c r="M129" s="27">
        <f>SUM(M105:M128)</f>
        <v>36172222</v>
      </c>
      <c r="N129" s="28"/>
      <c r="O129" s="29"/>
      <c r="P129" s="24"/>
      <c r="Q129" s="25"/>
    </row>
    <row r="130" spans="11:17" s="2" customFormat="1" ht="15.75" customHeight="1" x14ac:dyDescent="0.2">
      <c r="K130" s="5"/>
      <c r="L130" s="30"/>
      <c r="M130" s="24"/>
      <c r="N130" s="24"/>
      <c r="O130" s="24"/>
      <c r="P130" s="24"/>
      <c r="Q130" s="25"/>
    </row>
    <row r="131" spans="11:17" s="2" customFormat="1" ht="15.75" customHeight="1" x14ac:dyDescent="0.2">
      <c r="K131" s="5"/>
      <c r="L131" s="30"/>
      <c r="M131" s="24"/>
      <c r="N131" s="24"/>
      <c r="O131" s="24"/>
      <c r="P131" s="24"/>
      <c r="Q131" s="25"/>
    </row>
    <row r="132" spans="11:17" s="2" customFormat="1" ht="15.75" customHeight="1" x14ac:dyDescent="0.2">
      <c r="K132" s="5"/>
      <c r="L132" s="30"/>
      <c r="M132" s="24"/>
      <c r="N132" s="24"/>
      <c r="O132" s="24"/>
      <c r="P132" s="24"/>
      <c r="Q132" s="25"/>
    </row>
    <row r="133" spans="11:17" s="2" customFormat="1" ht="15.75" customHeight="1" x14ac:dyDescent="0.2">
      <c r="K133" s="5"/>
      <c r="L133" s="30"/>
      <c r="M133" s="24"/>
      <c r="N133" s="24"/>
      <c r="O133" s="24"/>
      <c r="P133" s="24"/>
      <c r="Q133" s="25"/>
    </row>
    <row r="134" spans="11:17" s="2" customFormat="1" ht="15.75" customHeight="1" x14ac:dyDescent="0.2">
      <c r="K134" s="5"/>
      <c r="L134" s="30"/>
      <c r="M134" s="24"/>
      <c r="N134" s="24"/>
      <c r="O134" s="24"/>
      <c r="P134" s="25"/>
      <c r="Q134" s="25"/>
    </row>
    <row r="135" spans="11:17" s="2" customFormat="1" ht="15.75" customHeight="1" x14ac:dyDescent="0.2">
      <c r="K135" s="5"/>
      <c r="L135" s="30"/>
      <c r="M135" s="24"/>
      <c r="N135" s="24"/>
      <c r="O135" s="24"/>
      <c r="P135" s="25"/>
      <c r="Q135" s="25"/>
    </row>
    <row r="136" spans="11:17" s="2" customFormat="1" ht="15.75" customHeight="1" x14ac:dyDescent="0.2">
      <c r="K136" s="5"/>
      <c r="L136" s="30"/>
      <c r="M136" s="24"/>
      <c r="N136" s="24"/>
      <c r="O136" s="24"/>
      <c r="P136" s="25"/>
      <c r="Q136" s="25"/>
    </row>
    <row r="137" spans="11:17" s="2" customFormat="1" ht="15.75" customHeight="1" x14ac:dyDescent="0.2">
      <c r="K137" s="5"/>
      <c r="L137" s="30"/>
      <c r="M137" s="24"/>
      <c r="N137" s="24"/>
      <c r="O137" s="24"/>
      <c r="P137" s="25"/>
      <c r="Q137" s="25"/>
    </row>
    <row r="138" spans="11:17" s="2" customFormat="1" ht="15.75" customHeight="1" x14ac:dyDescent="0.2">
      <c r="K138" s="5"/>
      <c r="L138" s="30"/>
      <c r="M138" s="24"/>
      <c r="N138" s="24"/>
      <c r="O138" s="24"/>
      <c r="P138" s="25"/>
      <c r="Q138" s="25"/>
    </row>
    <row r="139" spans="11:17" s="2" customFormat="1" ht="15.75" customHeight="1" x14ac:dyDescent="0.2">
      <c r="K139" s="5"/>
      <c r="L139" s="30"/>
      <c r="M139" s="24"/>
      <c r="N139" s="24"/>
      <c r="O139" s="24"/>
      <c r="P139" s="25"/>
      <c r="Q139" s="25"/>
    </row>
    <row r="140" spans="11:17" s="2" customFormat="1" ht="15.75" customHeight="1" x14ac:dyDescent="0.2">
      <c r="K140" s="5"/>
      <c r="L140" s="30"/>
      <c r="M140" s="24"/>
      <c r="N140" s="24"/>
      <c r="O140" s="24"/>
      <c r="P140" s="25"/>
      <c r="Q140" s="25"/>
    </row>
    <row r="141" spans="11:17" s="2" customFormat="1" ht="15.75" customHeight="1" x14ac:dyDescent="0.2">
      <c r="K141" s="5"/>
      <c r="L141" s="30"/>
      <c r="M141" s="24"/>
      <c r="N141" s="24"/>
      <c r="O141" s="24"/>
      <c r="P141" s="25"/>
      <c r="Q141" s="25"/>
    </row>
    <row r="142" spans="11:17" s="2" customFormat="1" ht="15.75" customHeight="1" x14ac:dyDescent="0.2">
      <c r="K142" s="5"/>
      <c r="L142" s="30"/>
      <c r="M142" s="24"/>
      <c r="N142" s="24"/>
      <c r="O142" s="24"/>
      <c r="P142" s="25"/>
      <c r="Q142" s="25"/>
    </row>
    <row r="143" spans="11:17" s="2" customFormat="1" ht="15.75" customHeight="1" x14ac:dyDescent="0.2">
      <c r="K143" s="5"/>
      <c r="L143" s="30"/>
      <c r="M143" s="24"/>
      <c r="N143" s="24"/>
      <c r="O143" s="24"/>
      <c r="P143" s="25"/>
      <c r="Q143" s="25"/>
    </row>
    <row r="144" spans="11:17" s="2" customFormat="1" ht="15.75" customHeight="1" x14ac:dyDescent="0.2">
      <c r="K144" s="5"/>
      <c r="L144" s="30"/>
      <c r="M144" s="24"/>
      <c r="N144" s="24"/>
      <c r="O144" s="24"/>
      <c r="P144" s="25"/>
      <c r="Q144" s="25"/>
    </row>
    <row r="145" spans="1:17" s="2" customFormat="1" ht="15.75" customHeight="1" x14ac:dyDescent="0.2">
      <c r="K145" s="5"/>
      <c r="L145" s="30"/>
      <c r="M145" s="24"/>
      <c r="N145" s="24"/>
      <c r="O145" s="24"/>
      <c r="P145" s="25"/>
      <c r="Q145" s="25"/>
    </row>
    <row r="146" spans="1:17" s="2" customFormat="1" ht="15.75" customHeight="1" x14ac:dyDescent="0.2">
      <c r="K146" s="5"/>
      <c r="L146" s="30"/>
      <c r="M146" s="24"/>
      <c r="N146" s="24"/>
      <c r="O146" s="24"/>
      <c r="P146" s="25"/>
      <c r="Q146" s="25"/>
    </row>
    <row r="147" spans="1:17" s="2" customFormat="1" ht="15.75" customHeight="1" x14ac:dyDescent="0.2">
      <c r="K147" s="5"/>
      <c r="L147" s="30"/>
      <c r="M147" s="24"/>
      <c r="N147" s="24"/>
      <c r="O147" s="24"/>
      <c r="P147" s="25"/>
      <c r="Q147" s="25"/>
    </row>
    <row r="148" spans="1:17" s="2" customFormat="1" ht="15.75" customHeight="1" x14ac:dyDescent="0.2">
      <c r="K148" s="5">
        <f>SUM(D82:J82)</f>
        <v>61712212</v>
      </c>
      <c r="L148" s="30"/>
      <c r="M148" s="24"/>
      <c r="N148" s="24"/>
      <c r="O148" s="24"/>
      <c r="P148" s="25"/>
      <c r="Q148" s="25"/>
    </row>
    <row r="149" spans="1:17" s="2" customFormat="1" ht="15.75" customHeight="1" x14ac:dyDescent="0.2">
      <c r="K149" s="5" t="e">
        <f>SUM(#REF!)</f>
        <v>#REF!</v>
      </c>
      <c r="L149" s="30"/>
      <c r="M149" s="24"/>
      <c r="N149" s="24"/>
      <c r="O149" s="24"/>
      <c r="P149" s="25"/>
      <c r="Q149" s="25"/>
    </row>
    <row r="150" spans="1:17" s="2" customFormat="1" ht="15.75" customHeight="1" x14ac:dyDescent="0.2">
      <c r="K150" s="5"/>
      <c r="L150" s="30"/>
      <c r="M150" s="24"/>
      <c r="N150" s="24"/>
      <c r="O150" s="24"/>
      <c r="P150" s="25"/>
      <c r="Q150" s="25"/>
    </row>
    <row r="151" spans="1:17" s="2" customFormat="1" ht="15.75" customHeight="1" x14ac:dyDescent="0.2">
      <c r="K151" s="5"/>
      <c r="L151" s="30"/>
      <c r="M151" s="24"/>
      <c r="N151" s="24"/>
      <c r="O151" s="24"/>
      <c r="P151" s="25"/>
      <c r="Q151" s="25"/>
    </row>
    <row r="152" spans="1:17" s="2" customFormat="1" ht="15.75" customHeight="1" x14ac:dyDescent="0.2">
      <c r="K152" s="5">
        <f>SUM(D89:J89)</f>
        <v>0</v>
      </c>
      <c r="L152" s="31"/>
      <c r="M152" s="32"/>
      <c r="N152" s="32"/>
      <c r="O152" s="32"/>
    </row>
    <row r="153" spans="1:17" s="2" customFormat="1" ht="15.75" customHeight="1" x14ac:dyDescent="0.2">
      <c r="K153" s="5"/>
      <c r="L153" s="5"/>
    </row>
    <row r="154" spans="1:17" s="2" customFormat="1" ht="15.75" customHeight="1" x14ac:dyDescent="0.2">
      <c r="K154" s="5"/>
      <c r="L154" s="5"/>
    </row>
    <row r="155" spans="1:17" s="2" customFormat="1" ht="15.75" customHeight="1" x14ac:dyDescent="0.2">
      <c r="K155" s="5"/>
      <c r="L155" s="5"/>
    </row>
    <row r="156" spans="1:17" s="7" customFormat="1" ht="15.75" customHeight="1" x14ac:dyDescent="0.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6">
        <f>SUM(D95:J95)</f>
        <v>0</v>
      </c>
      <c r="L156" s="6"/>
    </row>
    <row r="157" spans="1:17" s="7" customFormat="1" ht="15.75" customHeight="1" x14ac:dyDescent="0.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6"/>
      <c r="L157" s="6"/>
    </row>
    <row r="158" spans="1:17" s="7" customFormat="1" ht="15.75" customHeight="1" x14ac:dyDescent="0.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6"/>
      <c r="L158" s="6"/>
    </row>
    <row r="159" spans="1:17" s="2" customFormat="1" ht="15.75" customHeight="1" x14ac:dyDescent="0.2">
      <c r="K159" s="5"/>
      <c r="L159" s="5"/>
    </row>
    <row r="160" spans="1:17" s="7" customFormat="1" ht="15.75" customHeight="1" x14ac:dyDescent="0.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5">
        <f>SUM(D100:J100)</f>
        <v>0</v>
      </c>
      <c r="L160" s="6"/>
    </row>
    <row r="161" spans="1:12" s="7" customFormat="1" ht="15.75" customHeight="1" x14ac:dyDescent="0.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5">
        <f>SUM(D103:J103)</f>
        <v>0</v>
      </c>
      <c r="L161" s="6"/>
    </row>
    <row r="162" spans="1:12" s="7" customFormat="1" ht="15.75" customHeight="1" x14ac:dyDescent="0.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6"/>
      <c r="L162" s="6"/>
    </row>
    <row r="163" spans="1:12" s="7" customFormat="1" ht="15.75" customHeight="1" x14ac:dyDescent="0.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6"/>
      <c r="L163" s="6"/>
    </row>
    <row r="164" spans="1:12" s="7" customFormat="1" ht="15.75" customHeight="1" x14ac:dyDescent="0.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5" t="e">
        <f>SUM(#REF!)</f>
        <v>#REF!</v>
      </c>
      <c r="L164" s="6"/>
    </row>
    <row r="165" spans="1:12" s="2" customFormat="1" ht="15.75" customHeight="1" x14ac:dyDescent="0.2">
      <c r="K165" s="6"/>
      <c r="L165" s="5"/>
    </row>
    <row r="166" spans="1:12" s="2" customFormat="1" ht="15.75" customHeight="1" x14ac:dyDescent="0.2">
      <c r="K166" s="6"/>
      <c r="L166" s="5"/>
    </row>
    <row r="167" spans="1:12" s="2" customFormat="1" ht="15.75" customHeight="1" x14ac:dyDescent="0.2">
      <c r="K167" s="6"/>
      <c r="L167" s="5"/>
    </row>
    <row r="168" spans="1:12" s="2" customFormat="1" ht="15.75" customHeight="1" x14ac:dyDescent="0.2">
      <c r="K168" s="5"/>
      <c r="L168" s="5"/>
    </row>
    <row r="169" spans="1:12" s="2" customFormat="1" ht="15.75" customHeight="1" x14ac:dyDescent="0.2">
      <c r="K169" s="5"/>
      <c r="L169" s="5"/>
    </row>
    <row r="170" spans="1:12" s="2" customFormat="1" ht="15.75" customHeight="1" x14ac:dyDescent="0.2">
      <c r="K170" s="5"/>
      <c r="L170" s="5"/>
    </row>
    <row r="171" spans="1:12" s="2" customFormat="1" ht="15.75" customHeight="1" x14ac:dyDescent="0.2">
      <c r="K171" s="5"/>
      <c r="L171" s="5"/>
    </row>
    <row r="172" spans="1:12" s="2" customFormat="1" x14ac:dyDescent="0.2"/>
    <row r="173" spans="1:12" s="2" customFormat="1" x14ac:dyDescent="0.2"/>
    <row r="174" spans="1:12" s="2" customFormat="1" x14ac:dyDescent="0.2"/>
    <row r="175" spans="1:12" s="2" customFormat="1" x14ac:dyDescent="0.2"/>
    <row r="176" spans="1:12" s="2" customFormat="1" x14ac:dyDescent="0.2"/>
    <row r="177" s="2" customFormat="1" x14ac:dyDescent="0.2"/>
    <row r="178" s="2" customFormat="1" x14ac:dyDescent="0.2"/>
    <row r="179" s="2" customFormat="1" x14ac:dyDescent="0.2"/>
    <row r="180" s="2" customFormat="1" x14ac:dyDescent="0.2"/>
    <row r="181" s="2" customFormat="1" x14ac:dyDescent="0.2"/>
    <row r="182" s="2" customFormat="1" x14ac:dyDescent="0.2"/>
    <row r="183" s="2" customFormat="1" x14ac:dyDescent="0.2"/>
    <row r="184" s="2" customFormat="1" x14ac:dyDescent="0.2"/>
    <row r="185" s="2" customFormat="1" x14ac:dyDescent="0.2"/>
    <row r="186" s="2" customFormat="1" x14ac:dyDescent="0.2"/>
    <row r="187" s="2" customFormat="1" x14ac:dyDescent="0.2"/>
    <row r="188" s="2" customFormat="1" x14ac:dyDescent="0.2"/>
    <row r="189" s="2" customFormat="1" x14ac:dyDescent="0.2"/>
    <row r="190" s="2" customFormat="1" x14ac:dyDescent="0.2"/>
    <row r="191" s="2" customFormat="1" x14ac:dyDescent="0.2"/>
    <row r="192" s="2" customFormat="1" x14ac:dyDescent="0.2"/>
    <row r="193" spans="1:10" s="2" customFormat="1" x14ac:dyDescent="0.2"/>
    <row r="194" spans="1:10" s="2" customFormat="1" x14ac:dyDescent="0.2"/>
    <row r="195" spans="1:10" s="2" customFormat="1" x14ac:dyDescent="0.2"/>
    <row r="196" spans="1:10" s="2" customFormat="1" x14ac:dyDescent="0.2"/>
    <row r="197" spans="1:10" s="2" customFormat="1" x14ac:dyDescent="0.2"/>
    <row r="198" spans="1:10" s="2" customFormat="1" x14ac:dyDescent="0.2"/>
    <row r="199" spans="1:10" s="2" customFormat="1" x14ac:dyDescent="0.2"/>
    <row r="200" spans="1:10" s="2" customFormat="1" x14ac:dyDescent="0.2"/>
    <row r="201" spans="1:10" s="2" customFormat="1" x14ac:dyDescent="0.2"/>
    <row r="202" spans="1:10" s="2" customFormat="1" x14ac:dyDescent="0.2"/>
    <row r="203" spans="1:10" s="2" customFormat="1" x14ac:dyDescent="0.2"/>
    <row r="204" spans="1:10" s="2" customFormat="1" x14ac:dyDescent="0.2"/>
    <row r="205" spans="1:10" s="2" customFormat="1" x14ac:dyDescent="0.2"/>
    <row r="206" spans="1:10" s="2" customFormat="1" x14ac:dyDescent="0.2">
      <c r="A206"/>
      <c r="B206"/>
      <c r="C206"/>
      <c r="D206"/>
      <c r="E206"/>
      <c r="F206"/>
      <c r="G206"/>
      <c r="H206"/>
      <c r="I206"/>
      <c r="J206"/>
    </row>
    <row r="207" spans="1:10" s="2" customFormat="1" x14ac:dyDescent="0.2">
      <c r="A207"/>
      <c r="B207"/>
      <c r="C207"/>
      <c r="D207"/>
      <c r="E207"/>
      <c r="F207"/>
      <c r="G207"/>
      <c r="H207"/>
      <c r="I207"/>
      <c r="J207"/>
    </row>
    <row r="208" spans="1:10" s="2" customFormat="1" x14ac:dyDescent="0.2">
      <c r="A208"/>
      <c r="B208"/>
      <c r="C208"/>
      <c r="D208"/>
      <c r="E208"/>
      <c r="F208"/>
      <c r="G208"/>
      <c r="H208"/>
      <c r="I208"/>
      <c r="J208"/>
    </row>
    <row r="209" spans="1:10" s="2" customFormat="1" x14ac:dyDescent="0.2">
      <c r="A209"/>
      <c r="B209"/>
      <c r="C209"/>
      <c r="D209"/>
      <c r="E209"/>
      <c r="F209"/>
      <c r="G209"/>
      <c r="H209"/>
      <c r="I209"/>
      <c r="J209"/>
    </row>
    <row r="210" spans="1:10" s="2" customFormat="1" x14ac:dyDescent="0.2">
      <c r="A210"/>
      <c r="B210"/>
      <c r="C210"/>
      <c r="D210"/>
      <c r="E210"/>
      <c r="F210"/>
      <c r="G210"/>
      <c r="H210"/>
      <c r="I210"/>
      <c r="J210"/>
    </row>
    <row r="211" spans="1:10" s="2" customFormat="1" x14ac:dyDescent="0.2">
      <c r="A211"/>
      <c r="B211"/>
      <c r="C211"/>
      <c r="D211"/>
      <c r="E211"/>
      <c r="F211"/>
      <c r="G211"/>
      <c r="H211"/>
      <c r="I211"/>
      <c r="J211"/>
    </row>
    <row r="212" spans="1:10" s="2" customFormat="1" x14ac:dyDescent="0.2">
      <c r="A212"/>
      <c r="B212"/>
      <c r="C212"/>
      <c r="D212"/>
      <c r="E212"/>
      <c r="F212"/>
      <c r="G212"/>
      <c r="H212"/>
      <c r="I212"/>
      <c r="J212"/>
    </row>
    <row r="213" spans="1:10" s="2" customFormat="1" x14ac:dyDescent="0.2">
      <c r="A213"/>
      <c r="B213"/>
      <c r="C213"/>
      <c r="D213"/>
      <c r="E213"/>
      <c r="F213"/>
      <c r="G213"/>
      <c r="H213"/>
      <c r="I213"/>
      <c r="J213"/>
    </row>
    <row r="214" spans="1:10" s="2" customFormat="1" x14ac:dyDescent="0.2">
      <c r="A214"/>
      <c r="B214"/>
      <c r="C214"/>
      <c r="D214"/>
      <c r="E214"/>
      <c r="F214"/>
      <c r="G214"/>
      <c r="H214"/>
      <c r="I214"/>
      <c r="J214"/>
    </row>
    <row r="215" spans="1:10" s="2" customFormat="1" x14ac:dyDescent="0.2">
      <c r="A215"/>
      <c r="B215"/>
      <c r="C215"/>
      <c r="D215"/>
      <c r="E215"/>
      <c r="F215"/>
      <c r="G215"/>
      <c r="H215"/>
      <c r="I215"/>
      <c r="J215"/>
    </row>
    <row r="216" spans="1:10" s="2" customFormat="1" x14ac:dyDescent="0.2">
      <c r="A216"/>
      <c r="B216"/>
      <c r="C216"/>
      <c r="D216"/>
      <c r="E216"/>
      <c r="F216"/>
      <c r="G216"/>
      <c r="H216"/>
      <c r="I216"/>
      <c r="J216"/>
    </row>
    <row r="217" spans="1:10" s="2" customFormat="1" x14ac:dyDescent="0.2">
      <c r="A217"/>
      <c r="B217"/>
      <c r="C217"/>
      <c r="D217"/>
      <c r="E217"/>
      <c r="F217"/>
      <c r="G217"/>
      <c r="H217"/>
      <c r="I217"/>
      <c r="J217"/>
    </row>
    <row r="218" spans="1:10" s="2" customFormat="1" x14ac:dyDescent="0.2">
      <c r="A218"/>
      <c r="B218"/>
      <c r="C218"/>
      <c r="D218"/>
      <c r="E218"/>
      <c r="F218"/>
      <c r="G218"/>
      <c r="H218"/>
      <c r="I218"/>
      <c r="J218"/>
    </row>
    <row r="219" spans="1:10" s="2" customFormat="1" x14ac:dyDescent="0.2">
      <c r="A219"/>
      <c r="B219"/>
      <c r="C219"/>
      <c r="D219"/>
      <c r="E219"/>
      <c r="F219"/>
      <c r="G219"/>
      <c r="H219"/>
      <c r="I219"/>
      <c r="J219"/>
    </row>
    <row r="220" spans="1:10" s="2" customFormat="1" x14ac:dyDescent="0.2">
      <c r="A220"/>
      <c r="B220"/>
      <c r="C220"/>
      <c r="D220"/>
      <c r="E220"/>
      <c r="F220"/>
      <c r="G220"/>
      <c r="H220"/>
      <c r="I220"/>
      <c r="J220"/>
    </row>
    <row r="221" spans="1:10" s="2" customFormat="1" x14ac:dyDescent="0.2">
      <c r="A221"/>
      <c r="B221"/>
      <c r="C221"/>
      <c r="D221"/>
      <c r="E221"/>
      <c r="F221"/>
      <c r="G221"/>
      <c r="H221"/>
      <c r="I221"/>
      <c r="J221"/>
    </row>
    <row r="222" spans="1:10" s="2" customFormat="1" x14ac:dyDescent="0.2">
      <c r="A222"/>
      <c r="B222"/>
      <c r="C222"/>
      <c r="D222"/>
      <c r="E222"/>
      <c r="F222"/>
      <c r="G222"/>
      <c r="H222"/>
      <c r="I222"/>
      <c r="J222"/>
    </row>
    <row r="223" spans="1:10" s="2" customFormat="1" x14ac:dyDescent="0.2">
      <c r="A223"/>
      <c r="B223"/>
      <c r="C223"/>
      <c r="D223"/>
      <c r="E223"/>
      <c r="F223"/>
      <c r="G223"/>
      <c r="H223"/>
      <c r="I223"/>
      <c r="J223"/>
    </row>
    <row r="224" spans="1:10" s="2" customFormat="1" x14ac:dyDescent="0.2">
      <c r="A224"/>
      <c r="B224"/>
      <c r="C224"/>
      <c r="D224"/>
      <c r="E224"/>
      <c r="F224"/>
      <c r="G224"/>
      <c r="H224"/>
      <c r="I224"/>
      <c r="J224"/>
    </row>
    <row r="225" spans="1:10" s="2" customFormat="1" x14ac:dyDescent="0.2">
      <c r="A225"/>
      <c r="B225"/>
      <c r="C225"/>
      <c r="D225"/>
      <c r="E225"/>
      <c r="F225"/>
      <c r="G225"/>
      <c r="H225"/>
      <c r="I225"/>
      <c r="J225"/>
    </row>
    <row r="226" spans="1:10" s="2" customFormat="1" x14ac:dyDescent="0.2">
      <c r="A226"/>
      <c r="B226"/>
      <c r="C226"/>
      <c r="D226"/>
      <c r="E226"/>
      <c r="F226"/>
      <c r="G226"/>
      <c r="H226"/>
      <c r="I226"/>
      <c r="J226"/>
    </row>
    <row r="227" spans="1:10" s="2" customFormat="1" x14ac:dyDescent="0.2">
      <c r="A227"/>
      <c r="B227"/>
      <c r="C227"/>
      <c r="D227"/>
      <c r="E227"/>
      <c r="F227"/>
      <c r="G227"/>
      <c r="H227"/>
      <c r="I227"/>
      <c r="J227"/>
    </row>
    <row r="228" spans="1:10" s="2" customFormat="1" x14ac:dyDescent="0.2">
      <c r="A228"/>
      <c r="B228"/>
      <c r="C228"/>
      <c r="D228"/>
      <c r="E228"/>
      <c r="F228"/>
      <c r="G228"/>
      <c r="H228"/>
      <c r="I228"/>
      <c r="J228"/>
    </row>
    <row r="229" spans="1:10" s="2" customFormat="1" x14ac:dyDescent="0.2">
      <c r="A229"/>
      <c r="B229"/>
      <c r="C229"/>
      <c r="D229"/>
      <c r="E229"/>
      <c r="F229"/>
      <c r="G229"/>
      <c r="H229"/>
      <c r="I229"/>
      <c r="J229"/>
    </row>
    <row r="230" spans="1:10" s="2" customFormat="1" x14ac:dyDescent="0.2">
      <c r="A230"/>
      <c r="B230"/>
      <c r="C230"/>
      <c r="D230"/>
      <c r="E230"/>
      <c r="F230"/>
      <c r="G230"/>
      <c r="H230"/>
      <c r="I230"/>
      <c r="J230"/>
    </row>
    <row r="231" spans="1:10" s="2" customFormat="1" x14ac:dyDescent="0.2">
      <c r="A231"/>
      <c r="B231"/>
      <c r="C231"/>
      <c r="D231"/>
      <c r="E231"/>
      <c r="F231"/>
      <c r="G231"/>
      <c r="H231"/>
      <c r="I231"/>
      <c r="J231"/>
    </row>
    <row r="232" spans="1:10" s="2" customFormat="1" x14ac:dyDescent="0.2">
      <c r="A232"/>
      <c r="B232"/>
      <c r="C232"/>
      <c r="D232"/>
      <c r="E232"/>
      <c r="F232"/>
      <c r="G232"/>
      <c r="H232"/>
      <c r="I232"/>
      <c r="J232"/>
    </row>
    <row r="233" spans="1:10" s="2" customFormat="1" x14ac:dyDescent="0.2">
      <c r="A233"/>
      <c r="B233"/>
      <c r="C233"/>
      <c r="D233"/>
      <c r="E233"/>
      <c r="F233"/>
      <c r="G233"/>
      <c r="H233"/>
      <c r="I233"/>
      <c r="J233"/>
    </row>
    <row r="234" spans="1:10" s="2" customFormat="1" x14ac:dyDescent="0.2">
      <c r="A234"/>
      <c r="B234"/>
      <c r="C234"/>
      <c r="D234"/>
      <c r="E234"/>
      <c r="F234"/>
      <c r="G234"/>
      <c r="H234"/>
      <c r="I234"/>
      <c r="J234"/>
    </row>
    <row r="235" spans="1:10" s="2" customFormat="1" x14ac:dyDescent="0.2">
      <c r="A235"/>
      <c r="B235"/>
      <c r="C235"/>
      <c r="D235"/>
      <c r="E235"/>
      <c r="F235"/>
      <c r="G235"/>
      <c r="H235"/>
      <c r="I235"/>
      <c r="J235"/>
    </row>
    <row r="236" spans="1:10" s="2" customFormat="1" x14ac:dyDescent="0.2">
      <c r="A236"/>
      <c r="B236"/>
      <c r="C236"/>
      <c r="D236"/>
      <c r="E236"/>
      <c r="F236"/>
      <c r="G236"/>
      <c r="H236"/>
      <c r="I236"/>
      <c r="J236"/>
    </row>
    <row r="237" spans="1:10" s="2" customFormat="1" x14ac:dyDescent="0.2">
      <c r="A237"/>
      <c r="B237"/>
      <c r="C237"/>
      <c r="D237"/>
      <c r="E237"/>
      <c r="F237"/>
      <c r="G237"/>
      <c r="H237"/>
      <c r="I237"/>
      <c r="J237"/>
    </row>
    <row r="238" spans="1:10" s="2" customFormat="1" x14ac:dyDescent="0.2">
      <c r="A238"/>
      <c r="B238"/>
      <c r="C238"/>
      <c r="D238"/>
      <c r="E238"/>
      <c r="F238"/>
      <c r="G238"/>
      <c r="H238"/>
      <c r="I238"/>
      <c r="J238"/>
    </row>
    <row r="239" spans="1:10" s="2" customFormat="1" x14ac:dyDescent="0.2">
      <c r="A239"/>
      <c r="B239"/>
      <c r="C239"/>
      <c r="D239"/>
      <c r="E239"/>
      <c r="F239"/>
      <c r="G239"/>
      <c r="H239"/>
      <c r="I239"/>
      <c r="J239"/>
    </row>
    <row r="240" spans="1:10" s="2" customFormat="1" x14ac:dyDescent="0.2">
      <c r="A240"/>
      <c r="B240"/>
      <c r="C240"/>
      <c r="D240"/>
      <c r="E240"/>
      <c r="F240"/>
      <c r="G240"/>
      <c r="H240"/>
      <c r="I240"/>
      <c r="J240"/>
    </row>
    <row r="241" spans="1:10" s="2" customFormat="1" x14ac:dyDescent="0.2">
      <c r="A241"/>
      <c r="B241"/>
      <c r="C241"/>
      <c r="D241"/>
      <c r="E241"/>
      <c r="F241"/>
      <c r="G241"/>
      <c r="H241"/>
      <c r="I241"/>
      <c r="J241"/>
    </row>
    <row r="242" spans="1:10" s="2" customFormat="1" x14ac:dyDescent="0.2">
      <c r="A242"/>
      <c r="B242"/>
      <c r="C242"/>
      <c r="D242"/>
      <c r="E242"/>
      <c r="F242"/>
      <c r="G242"/>
      <c r="H242"/>
      <c r="I242"/>
      <c r="J242"/>
    </row>
    <row r="243" spans="1:10" s="2" customFormat="1" x14ac:dyDescent="0.2">
      <c r="A243"/>
      <c r="B243"/>
      <c r="C243"/>
      <c r="D243"/>
      <c r="E243"/>
      <c r="F243"/>
      <c r="G243"/>
      <c r="H243"/>
      <c r="I243"/>
      <c r="J243"/>
    </row>
    <row r="244" spans="1:10" s="2" customFormat="1" x14ac:dyDescent="0.2">
      <c r="A244"/>
      <c r="B244"/>
      <c r="C244"/>
      <c r="D244"/>
      <c r="E244"/>
      <c r="F244"/>
      <c r="G244"/>
      <c r="H244"/>
      <c r="I244"/>
      <c r="J244"/>
    </row>
    <row r="245" spans="1:10" s="2" customFormat="1" x14ac:dyDescent="0.2">
      <c r="A245"/>
      <c r="B245"/>
      <c r="C245"/>
      <c r="D245"/>
      <c r="E245"/>
      <c r="F245"/>
      <c r="G245"/>
      <c r="H245"/>
      <c r="I245"/>
      <c r="J245"/>
    </row>
    <row r="246" spans="1:10" s="2" customFormat="1" x14ac:dyDescent="0.2">
      <c r="A246"/>
      <c r="B246"/>
      <c r="C246"/>
      <c r="D246"/>
      <c r="E246"/>
      <c r="F246"/>
      <c r="G246"/>
      <c r="H246"/>
      <c r="I246"/>
      <c r="J246"/>
    </row>
    <row r="247" spans="1:10" s="2" customFormat="1" x14ac:dyDescent="0.2">
      <c r="A247"/>
      <c r="B247"/>
      <c r="C247"/>
      <c r="D247"/>
      <c r="E247"/>
      <c r="F247"/>
      <c r="G247"/>
      <c r="H247"/>
      <c r="I247"/>
      <c r="J247"/>
    </row>
    <row r="248" spans="1:10" s="2" customFormat="1" x14ac:dyDescent="0.2">
      <c r="A248"/>
      <c r="B248"/>
      <c r="C248"/>
      <c r="D248"/>
      <c r="E248"/>
      <c r="F248"/>
      <c r="G248"/>
      <c r="H248"/>
      <c r="I248"/>
      <c r="J248"/>
    </row>
    <row r="249" spans="1:10" s="2" customFormat="1" x14ac:dyDescent="0.2">
      <c r="A249"/>
      <c r="B249"/>
      <c r="C249"/>
      <c r="D249"/>
      <c r="E249"/>
      <c r="F249"/>
      <c r="G249"/>
      <c r="H249"/>
      <c r="I249"/>
      <c r="J249"/>
    </row>
    <row r="250" spans="1:10" s="2" customFormat="1" x14ac:dyDescent="0.2">
      <c r="A250"/>
      <c r="B250"/>
      <c r="C250"/>
      <c r="D250"/>
      <c r="E250"/>
      <c r="F250"/>
      <c r="G250"/>
      <c r="H250"/>
      <c r="I250"/>
      <c r="J250"/>
    </row>
    <row r="251" spans="1:10" s="2" customFormat="1" x14ac:dyDescent="0.2">
      <c r="A251"/>
      <c r="B251"/>
      <c r="C251"/>
      <c r="D251"/>
      <c r="E251"/>
      <c r="F251"/>
      <c r="G251"/>
      <c r="H251"/>
      <c r="I251"/>
      <c r="J251"/>
    </row>
    <row r="252" spans="1:10" s="2" customFormat="1" x14ac:dyDescent="0.2">
      <c r="A252"/>
      <c r="B252"/>
      <c r="C252"/>
      <c r="D252"/>
      <c r="E252"/>
      <c r="F252"/>
      <c r="G252"/>
      <c r="H252"/>
      <c r="I252"/>
      <c r="J252"/>
    </row>
    <row r="253" spans="1:10" s="2" customFormat="1" x14ac:dyDescent="0.2">
      <c r="A253"/>
      <c r="B253"/>
      <c r="C253"/>
      <c r="D253"/>
      <c r="E253"/>
      <c r="F253"/>
      <c r="G253"/>
      <c r="H253"/>
      <c r="I253"/>
      <c r="J253"/>
    </row>
    <row r="254" spans="1:10" s="2" customFormat="1" x14ac:dyDescent="0.2">
      <c r="A254"/>
      <c r="B254"/>
      <c r="C254"/>
      <c r="D254"/>
      <c r="E254"/>
      <c r="F254"/>
      <c r="G254"/>
      <c r="H254"/>
      <c r="I254"/>
      <c r="J254"/>
    </row>
    <row r="255" spans="1:10" s="2" customFormat="1" x14ac:dyDescent="0.2">
      <c r="A255"/>
      <c r="B255"/>
      <c r="C255"/>
      <c r="D255"/>
      <c r="E255"/>
      <c r="F255"/>
      <c r="G255"/>
      <c r="H255"/>
      <c r="I255"/>
      <c r="J255"/>
    </row>
    <row r="256" spans="1:10" s="2" customFormat="1" x14ac:dyDescent="0.2">
      <c r="A256"/>
      <c r="B256"/>
      <c r="C256"/>
      <c r="D256"/>
      <c r="E256"/>
      <c r="F256"/>
      <c r="G256"/>
      <c r="H256"/>
      <c r="I256"/>
      <c r="J256"/>
    </row>
    <row r="257" spans="1:10" s="2" customFormat="1" x14ac:dyDescent="0.2">
      <c r="A257"/>
      <c r="B257"/>
      <c r="C257"/>
      <c r="D257"/>
      <c r="E257"/>
      <c r="F257"/>
      <c r="G257"/>
      <c r="H257"/>
      <c r="I257"/>
      <c r="J257"/>
    </row>
    <row r="258" spans="1:10" s="2" customFormat="1" x14ac:dyDescent="0.2">
      <c r="A258"/>
      <c r="B258"/>
      <c r="C258"/>
      <c r="D258"/>
      <c r="E258"/>
      <c r="F258"/>
      <c r="G258"/>
      <c r="H258"/>
      <c r="I258"/>
      <c r="J258"/>
    </row>
    <row r="259" spans="1:10" s="2" customFormat="1" x14ac:dyDescent="0.2">
      <c r="A259"/>
      <c r="B259"/>
      <c r="C259"/>
      <c r="D259"/>
      <c r="E259"/>
      <c r="F259"/>
      <c r="G259"/>
      <c r="H259"/>
      <c r="I259"/>
      <c r="J259"/>
    </row>
    <row r="260" spans="1:10" s="2" customFormat="1" x14ac:dyDescent="0.2">
      <c r="A260"/>
      <c r="B260"/>
      <c r="C260"/>
      <c r="D260"/>
      <c r="E260"/>
      <c r="F260"/>
      <c r="G260"/>
      <c r="H260"/>
      <c r="I260"/>
      <c r="J260"/>
    </row>
    <row r="261" spans="1:10" s="2" customFormat="1" x14ac:dyDescent="0.2">
      <c r="A261"/>
      <c r="B261"/>
      <c r="C261"/>
      <c r="D261"/>
      <c r="E261"/>
      <c r="F261"/>
      <c r="G261"/>
      <c r="H261"/>
      <c r="I261"/>
      <c r="J261"/>
    </row>
    <row r="262" spans="1:10" s="2" customFormat="1" x14ac:dyDescent="0.2">
      <c r="A262"/>
      <c r="B262"/>
      <c r="C262"/>
      <c r="D262"/>
      <c r="E262"/>
      <c r="F262"/>
      <c r="G262"/>
      <c r="H262"/>
      <c r="I262"/>
      <c r="J262"/>
    </row>
    <row r="263" spans="1:10" s="2" customFormat="1" x14ac:dyDescent="0.2">
      <c r="A263"/>
      <c r="B263"/>
      <c r="C263"/>
      <c r="D263"/>
      <c r="E263"/>
      <c r="F263"/>
      <c r="G263"/>
      <c r="H263"/>
      <c r="I263"/>
      <c r="J263"/>
    </row>
    <row r="264" spans="1:10" s="2" customFormat="1" x14ac:dyDescent="0.2">
      <c r="A264"/>
      <c r="B264"/>
      <c r="C264"/>
      <c r="D264"/>
      <c r="E264"/>
      <c r="F264"/>
      <c r="G264"/>
      <c r="H264"/>
      <c r="I264"/>
      <c r="J264"/>
    </row>
    <row r="265" spans="1:10" s="2" customFormat="1" x14ac:dyDescent="0.2">
      <c r="A265"/>
      <c r="B265"/>
      <c r="C265"/>
      <c r="D265"/>
      <c r="E265"/>
      <c r="F265"/>
      <c r="G265"/>
      <c r="H265"/>
      <c r="I265"/>
      <c r="J265"/>
    </row>
    <row r="266" spans="1:10" s="2" customFormat="1" x14ac:dyDescent="0.2">
      <c r="A266"/>
      <c r="B266"/>
      <c r="C266"/>
      <c r="D266"/>
      <c r="E266"/>
      <c r="F266"/>
      <c r="G266"/>
      <c r="H266"/>
      <c r="I266"/>
      <c r="J266"/>
    </row>
  </sheetData>
  <mergeCells count="7">
    <mergeCell ref="A1:J1"/>
    <mergeCell ref="A4:A5"/>
    <mergeCell ref="C4:C5"/>
    <mergeCell ref="D4:E4"/>
    <mergeCell ref="F4:I4"/>
    <mergeCell ref="J4:J5"/>
    <mergeCell ref="B4:B5"/>
  </mergeCells>
  <phoneticPr fontId="2"/>
  <printOptions horizontalCentered="1"/>
  <pageMargins left="0.25" right="0.25" top="0.75" bottom="0.75" header="0.3" footer="0.3"/>
  <pageSetup paperSize="9" scale="76" fitToHeight="0" orientation="portrait" r:id="rId1"/>
  <headerFooter>
    <oddHeader xml:space="preserve">&amp;L
</oddHeader>
  </headerFooter>
  <rowBreaks count="1" manualBreakCount="1">
    <brk id="56" max="9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16" sqref="J16"/>
    </sheetView>
  </sheetViews>
  <sheetFormatPr defaultRowHeight="13" x14ac:dyDescent="0.2"/>
  <sheetData/>
  <phoneticPr fontId="1"/>
  <pageMargins left="0.7" right="0.7" top="0.75" bottom="0.75" header="0.3" footer="0.3"/>
  <pageSetup paperSize="9" orientation="portrait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16" sqref="J16"/>
    </sheetView>
  </sheetViews>
  <sheetFormatPr defaultRowHeight="13" x14ac:dyDescent="0.2"/>
  <sheetData/>
  <phoneticPr fontId="1"/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66"/>
  <sheetViews>
    <sheetView view="pageLayout" topLeftCell="H99" zoomScaleNormal="100" workbookViewId="0">
      <selection activeCell="P107" sqref="P107"/>
    </sheetView>
  </sheetViews>
  <sheetFormatPr defaultRowHeight="13" x14ac:dyDescent="0.2"/>
  <cols>
    <col min="1" max="1" width="29.90625" customWidth="1"/>
    <col min="2" max="2" width="15.7265625" customWidth="1"/>
    <col min="3" max="3" width="16" customWidth="1"/>
    <col min="4" max="4" width="15.90625" customWidth="1"/>
    <col min="5" max="5" width="11.26953125" customWidth="1"/>
    <col min="6" max="6" width="14.6328125" hidden="1" customWidth="1"/>
    <col min="7" max="7" width="12.36328125" customWidth="1"/>
    <col min="8" max="8" width="14.08984375" customWidth="1"/>
    <col min="9" max="9" width="12.7265625" customWidth="1"/>
    <col min="10" max="10" width="14.36328125" customWidth="1"/>
    <col min="11" max="11" width="18.453125" customWidth="1"/>
    <col min="12" max="12" width="14" customWidth="1"/>
    <col min="14" max="14" width="17.453125" customWidth="1"/>
    <col min="15" max="15" width="9" hidden="1" customWidth="1"/>
  </cols>
  <sheetData>
    <row r="1" spans="1:11" s="2" customFormat="1" ht="15.75" customHeight="1" x14ac:dyDescent="0.2">
      <c r="A1" s="127" t="s">
        <v>222</v>
      </c>
      <c r="B1" s="127"/>
      <c r="C1" s="127"/>
      <c r="D1" s="127"/>
      <c r="E1" s="127"/>
      <c r="F1" s="127"/>
      <c r="G1" s="127"/>
      <c r="H1" s="127"/>
      <c r="I1" s="127"/>
    </row>
    <row r="2" spans="1:11" s="2" customFormat="1" ht="15.75" customHeight="1" x14ac:dyDescent="0.2">
      <c r="A2" s="1"/>
      <c r="B2" s="1"/>
      <c r="C2" s="1" t="s">
        <v>220</v>
      </c>
      <c r="D2" s="1"/>
      <c r="E2" s="34"/>
      <c r="F2" s="1"/>
      <c r="G2" s="34"/>
      <c r="H2" s="1"/>
      <c r="I2" s="1"/>
    </row>
    <row r="3" spans="1:11" s="2" customFormat="1" ht="15.75" customHeight="1" x14ac:dyDescent="0.2">
      <c r="B3" s="2" t="s">
        <v>219</v>
      </c>
      <c r="I3" s="3" t="s">
        <v>44</v>
      </c>
    </row>
    <row r="4" spans="1:11" s="2" customFormat="1" ht="18" customHeight="1" x14ac:dyDescent="0.2">
      <c r="A4" s="116" t="s">
        <v>0</v>
      </c>
      <c r="B4" s="116" t="s">
        <v>3</v>
      </c>
      <c r="C4" s="120" t="s">
        <v>25</v>
      </c>
      <c r="D4" s="121"/>
      <c r="E4" s="122" t="s">
        <v>45</v>
      </c>
      <c r="F4" s="123"/>
      <c r="G4" s="123"/>
      <c r="H4" s="124"/>
      <c r="I4" s="116" t="s">
        <v>1</v>
      </c>
    </row>
    <row r="5" spans="1:11" s="2" customFormat="1" ht="18" customHeight="1" x14ac:dyDescent="0.2">
      <c r="A5" s="117"/>
      <c r="B5" s="117"/>
      <c r="C5" s="35" t="s">
        <v>2</v>
      </c>
      <c r="D5" s="35" t="s">
        <v>46</v>
      </c>
      <c r="E5" s="36" t="s">
        <v>37</v>
      </c>
      <c r="F5" s="82"/>
      <c r="G5" s="35" t="s">
        <v>38</v>
      </c>
      <c r="H5" s="35" t="s">
        <v>47</v>
      </c>
      <c r="I5" s="117"/>
    </row>
    <row r="6" spans="1:11" s="2" customFormat="1" ht="17.25" customHeight="1" x14ac:dyDescent="0.2">
      <c r="A6" s="57" t="s">
        <v>57</v>
      </c>
      <c r="B6" s="42"/>
      <c r="C6" s="42"/>
      <c r="D6" s="42"/>
      <c r="E6" s="42"/>
      <c r="F6" s="4"/>
      <c r="G6" s="42"/>
      <c r="H6" s="42"/>
      <c r="I6" s="42"/>
      <c r="J6" s="5"/>
      <c r="K6" s="5"/>
    </row>
    <row r="7" spans="1:11" s="2" customFormat="1" ht="17.25" customHeight="1" x14ac:dyDescent="0.2">
      <c r="A7" s="46" t="s">
        <v>58</v>
      </c>
      <c r="B7" s="52"/>
      <c r="C7" s="52"/>
      <c r="D7" s="52"/>
      <c r="E7" s="52"/>
      <c r="F7" s="4"/>
      <c r="G7" s="52"/>
      <c r="H7" s="52"/>
      <c r="I7" s="52"/>
      <c r="J7" s="5"/>
      <c r="K7" s="5"/>
    </row>
    <row r="8" spans="1:11" s="2" customFormat="1" ht="17.25" customHeight="1" x14ac:dyDescent="0.2">
      <c r="A8" s="46" t="s">
        <v>76</v>
      </c>
      <c r="B8" s="52"/>
      <c r="C8" s="52"/>
      <c r="D8" s="52"/>
      <c r="E8" s="52"/>
      <c r="F8" s="4"/>
      <c r="G8" s="52"/>
      <c r="H8" s="52"/>
      <c r="I8" s="52"/>
      <c r="J8" s="5"/>
      <c r="K8" s="5"/>
    </row>
    <row r="9" spans="1:11" s="7" customFormat="1" ht="17.25" customHeight="1" x14ac:dyDescent="0.2">
      <c r="A9" s="47" t="s">
        <v>59</v>
      </c>
      <c r="B9" s="53">
        <f>B10</f>
        <v>1400</v>
      </c>
      <c r="C9" s="53"/>
      <c r="D9" s="53">
        <f>D10</f>
        <v>1400</v>
      </c>
      <c r="E9" s="53"/>
      <c r="F9" s="37"/>
      <c r="G9" s="53"/>
      <c r="H9" s="53"/>
      <c r="I9" s="53"/>
      <c r="J9" s="6">
        <f>SUM(C9:I9)</f>
        <v>1400</v>
      </c>
      <c r="K9" s="6"/>
    </row>
    <row r="10" spans="1:11" s="7" customFormat="1" ht="17.25" customHeight="1" x14ac:dyDescent="0.2">
      <c r="A10" s="58" t="s">
        <v>60</v>
      </c>
      <c r="B10" s="56">
        <v>1400</v>
      </c>
      <c r="C10" s="56"/>
      <c r="D10" s="56">
        <v>1400</v>
      </c>
      <c r="E10" s="56"/>
      <c r="F10" s="8"/>
      <c r="G10" s="56"/>
      <c r="H10" s="56"/>
      <c r="I10" s="56"/>
      <c r="J10" s="6"/>
      <c r="K10" s="6"/>
    </row>
    <row r="11" spans="1:11" s="7" customFormat="1" ht="17.25" customHeight="1" x14ac:dyDescent="0.2">
      <c r="A11" s="47" t="s">
        <v>61</v>
      </c>
      <c r="B11" s="53">
        <f>B12</f>
        <v>300</v>
      </c>
      <c r="C11" s="53"/>
      <c r="D11" s="53">
        <f>D12</f>
        <v>300</v>
      </c>
      <c r="E11" s="53"/>
      <c r="F11" s="37"/>
      <c r="G11" s="53"/>
      <c r="H11" s="53"/>
      <c r="I11" s="53"/>
      <c r="J11" s="6">
        <f>SUM(C11:I11)</f>
        <v>300</v>
      </c>
      <c r="K11" s="6"/>
    </row>
    <row r="12" spans="1:11" s="7" customFormat="1" ht="17.25" customHeight="1" x14ac:dyDescent="0.2">
      <c r="A12" s="58" t="s">
        <v>62</v>
      </c>
      <c r="B12" s="56">
        <v>300</v>
      </c>
      <c r="C12" s="56"/>
      <c r="D12" s="56">
        <v>300</v>
      </c>
      <c r="E12" s="56"/>
      <c r="F12" s="8"/>
      <c r="G12" s="56"/>
      <c r="H12" s="56"/>
      <c r="I12" s="56"/>
      <c r="J12" s="6"/>
      <c r="K12" s="6"/>
    </row>
    <row r="13" spans="1:11" s="7" customFormat="1" ht="17.25" customHeight="1" x14ac:dyDescent="0.2">
      <c r="A13" s="47" t="s">
        <v>63</v>
      </c>
      <c r="B13" s="53">
        <f t="shared" ref="B13:I13" si="0">SUM(B14:B15)</f>
        <v>43501000</v>
      </c>
      <c r="C13" s="53"/>
      <c r="D13" s="53">
        <f t="shared" si="0"/>
        <v>8470000</v>
      </c>
      <c r="E13" s="53"/>
      <c r="F13" s="37"/>
      <c r="G13" s="53">
        <f t="shared" si="0"/>
        <v>26561000</v>
      </c>
      <c r="H13" s="53"/>
      <c r="I13" s="53">
        <f t="shared" si="0"/>
        <v>8470000</v>
      </c>
      <c r="J13" s="39">
        <f>SUM(C13:I13)</f>
        <v>43501000</v>
      </c>
      <c r="K13" s="6"/>
    </row>
    <row r="14" spans="1:11" s="7" customFormat="1" ht="17.25" customHeight="1" x14ac:dyDescent="0.2">
      <c r="A14" s="58" t="s">
        <v>127</v>
      </c>
      <c r="B14" s="56">
        <v>42350000</v>
      </c>
      <c r="C14" s="56"/>
      <c r="D14" s="56">
        <v>8470000</v>
      </c>
      <c r="E14" s="56"/>
      <c r="F14" s="8"/>
      <c r="G14" s="56">
        <v>25410000</v>
      </c>
      <c r="H14" s="56"/>
      <c r="I14" s="56">
        <v>8470000</v>
      </c>
      <c r="J14" s="6"/>
      <c r="K14" s="6"/>
    </row>
    <row r="15" spans="1:11" s="7" customFormat="1" ht="17.25" customHeight="1" x14ac:dyDescent="0.2">
      <c r="A15" s="58" t="s">
        <v>128</v>
      </c>
      <c r="B15" s="56">
        <v>1151000</v>
      </c>
      <c r="C15" s="56"/>
      <c r="D15" s="56"/>
      <c r="E15" s="56"/>
      <c r="F15" s="8"/>
      <c r="G15" s="56">
        <f>B15</f>
        <v>1151000</v>
      </c>
      <c r="H15" s="56"/>
      <c r="I15" s="56"/>
      <c r="J15" s="6"/>
      <c r="K15" s="6"/>
    </row>
    <row r="16" spans="1:11" s="7" customFormat="1" ht="17.25" customHeight="1" x14ac:dyDescent="0.2">
      <c r="A16" s="47" t="s">
        <v>64</v>
      </c>
      <c r="B16" s="53">
        <f t="shared" ref="B16:G16" si="1">SUM(B17:B21)</f>
        <v>5249000</v>
      </c>
      <c r="C16" s="53">
        <f t="shared" si="1"/>
        <v>715000</v>
      </c>
      <c r="D16" s="53"/>
      <c r="E16" s="53">
        <f t="shared" si="1"/>
        <v>1440000</v>
      </c>
      <c r="F16" s="37"/>
      <c r="G16" s="53">
        <f t="shared" si="1"/>
        <v>3094000</v>
      </c>
      <c r="H16" s="53"/>
      <c r="I16" s="53"/>
      <c r="J16" s="6">
        <f>SUM(C16:I16)</f>
        <v>5249000</v>
      </c>
      <c r="K16" s="6"/>
    </row>
    <row r="17" spans="1:14" s="2" customFormat="1" ht="17.25" customHeight="1" x14ac:dyDescent="0.2">
      <c r="A17" s="59" t="s">
        <v>65</v>
      </c>
      <c r="B17" s="52">
        <v>440000</v>
      </c>
      <c r="C17" s="52">
        <f>B17</f>
        <v>440000</v>
      </c>
      <c r="D17" s="52"/>
      <c r="E17" s="52"/>
      <c r="F17" s="4"/>
      <c r="G17" s="52"/>
      <c r="H17" s="52"/>
      <c r="I17" s="52"/>
      <c r="J17" s="5"/>
      <c r="K17" s="5"/>
    </row>
    <row r="18" spans="1:14" s="2" customFormat="1" ht="17.25" customHeight="1" x14ac:dyDescent="0.2">
      <c r="A18" s="59" t="s">
        <v>200</v>
      </c>
      <c r="B18" s="52">
        <v>0</v>
      </c>
      <c r="C18" s="52">
        <f>B18</f>
        <v>0</v>
      </c>
      <c r="D18" s="52"/>
      <c r="E18" s="52"/>
      <c r="F18" s="4"/>
      <c r="G18" s="52"/>
      <c r="H18" s="52"/>
      <c r="I18" s="52"/>
      <c r="J18" s="5"/>
      <c r="K18" s="5"/>
    </row>
    <row r="19" spans="1:14" s="2" customFormat="1" ht="17.25" customHeight="1" x14ac:dyDescent="0.2">
      <c r="A19" s="59" t="s">
        <v>66</v>
      </c>
      <c r="B19" s="52">
        <v>275000</v>
      </c>
      <c r="C19" s="52">
        <f>B19</f>
        <v>275000</v>
      </c>
      <c r="D19" s="52"/>
      <c r="E19" s="52"/>
      <c r="F19" s="4"/>
      <c r="G19" s="52"/>
      <c r="H19" s="52"/>
      <c r="I19" s="52"/>
      <c r="J19" s="5"/>
      <c r="K19" s="5"/>
    </row>
    <row r="20" spans="1:14" s="2" customFormat="1" ht="17.25" customHeight="1" x14ac:dyDescent="0.2">
      <c r="A20" s="59" t="s">
        <v>67</v>
      </c>
      <c r="B20" s="52">
        <v>1440000</v>
      </c>
      <c r="C20" s="52"/>
      <c r="D20" s="52"/>
      <c r="E20" s="52">
        <v>1440000</v>
      </c>
      <c r="F20" s="4"/>
      <c r="G20" s="52"/>
      <c r="H20" s="52"/>
      <c r="I20" s="52"/>
      <c r="J20" s="5"/>
      <c r="K20" s="5"/>
    </row>
    <row r="21" spans="1:14" s="2" customFormat="1" ht="17.25" customHeight="1" x14ac:dyDescent="0.2">
      <c r="A21" s="59" t="s">
        <v>68</v>
      </c>
      <c r="B21" s="52">
        <v>3094000</v>
      </c>
      <c r="C21" s="52"/>
      <c r="D21" s="52"/>
      <c r="E21" s="52"/>
      <c r="F21" s="4"/>
      <c r="G21" s="52">
        <f>B21</f>
        <v>3094000</v>
      </c>
      <c r="H21" s="52"/>
      <c r="I21" s="52"/>
      <c r="J21" s="5"/>
      <c r="K21" s="5"/>
    </row>
    <row r="22" spans="1:14" s="7" customFormat="1" ht="17.25" customHeight="1" x14ac:dyDescent="0.2">
      <c r="A22" s="47" t="s">
        <v>69</v>
      </c>
      <c r="B22" s="53">
        <f>SUM(B23:B24)</f>
        <v>12809600</v>
      </c>
      <c r="C22" s="53"/>
      <c r="D22" s="53">
        <f>SUM(D24:D24)</f>
        <v>12183200</v>
      </c>
      <c r="E22" s="53"/>
      <c r="F22" s="37"/>
      <c r="G22" s="53">
        <f>G23</f>
        <v>626400</v>
      </c>
      <c r="H22" s="53"/>
      <c r="I22" s="53"/>
      <c r="J22" s="6">
        <f>SUM(C22:I22)</f>
        <v>12809600</v>
      </c>
      <c r="K22" s="6"/>
    </row>
    <row r="23" spans="1:14" s="7" customFormat="1" ht="17.25" customHeight="1" x14ac:dyDescent="0.2">
      <c r="A23" s="58" t="s">
        <v>71</v>
      </c>
      <c r="B23" s="56">
        <v>626400</v>
      </c>
      <c r="C23" s="56"/>
      <c r="D23" s="56"/>
      <c r="E23" s="56"/>
      <c r="F23" s="8"/>
      <c r="G23" s="56">
        <f>B23</f>
        <v>626400</v>
      </c>
      <c r="H23" s="56"/>
      <c r="I23" s="56"/>
      <c r="J23" s="6"/>
      <c r="K23" s="6"/>
    </row>
    <row r="24" spans="1:14" s="7" customFormat="1" ht="17.25" customHeight="1" x14ac:dyDescent="0.2">
      <c r="A24" s="58" t="s">
        <v>70</v>
      </c>
      <c r="B24" s="56">
        <v>12183200</v>
      </c>
      <c r="C24" s="56"/>
      <c r="D24" s="56">
        <f>B24</f>
        <v>12183200</v>
      </c>
      <c r="E24" s="56"/>
      <c r="F24" s="8"/>
      <c r="G24" s="56"/>
      <c r="H24" s="56"/>
      <c r="I24" s="56"/>
      <c r="J24" s="6"/>
      <c r="K24" s="6"/>
    </row>
    <row r="25" spans="1:14" s="7" customFormat="1" ht="17.25" customHeight="1" x14ac:dyDescent="0.2">
      <c r="A25" s="47" t="s">
        <v>72</v>
      </c>
      <c r="B25" s="53">
        <f>B26+B27</f>
        <v>252000</v>
      </c>
      <c r="C25" s="53"/>
      <c r="D25" s="53"/>
      <c r="E25" s="53">
        <v>100000</v>
      </c>
      <c r="F25" s="37"/>
      <c r="G25" s="53">
        <f>G27</f>
        <v>150000</v>
      </c>
      <c r="H25" s="53"/>
      <c r="I25" s="53">
        <v>2000</v>
      </c>
      <c r="J25" s="6">
        <f>SUM(C25:I25)</f>
        <v>252000</v>
      </c>
      <c r="K25" s="6"/>
    </row>
    <row r="26" spans="1:14" s="7" customFormat="1" ht="17.25" customHeight="1" x14ac:dyDescent="0.2">
      <c r="A26" s="47" t="s">
        <v>73</v>
      </c>
      <c r="B26" s="53">
        <v>2000</v>
      </c>
      <c r="C26" s="53"/>
      <c r="D26" s="53"/>
      <c r="E26" s="53"/>
      <c r="F26" s="37"/>
      <c r="G26" s="53"/>
      <c r="H26" s="53"/>
      <c r="I26" s="53">
        <v>2000</v>
      </c>
      <c r="J26" s="6"/>
      <c r="K26" s="6"/>
    </row>
    <row r="27" spans="1:14" s="2" customFormat="1" ht="17.25" customHeight="1" x14ac:dyDescent="0.2">
      <c r="A27" s="47" t="s">
        <v>53</v>
      </c>
      <c r="B27" s="44">
        <v>250000</v>
      </c>
      <c r="C27" s="55"/>
      <c r="D27" s="44"/>
      <c r="E27" s="44">
        <v>100000</v>
      </c>
      <c r="F27" s="37"/>
      <c r="G27" s="44">
        <v>150000</v>
      </c>
      <c r="H27" s="44"/>
      <c r="I27" s="60"/>
      <c r="J27" s="5"/>
      <c r="K27" s="5"/>
    </row>
    <row r="28" spans="1:14" s="2" customFormat="1" ht="17.25" customHeight="1" x14ac:dyDescent="0.2">
      <c r="A28" s="47" t="s">
        <v>54</v>
      </c>
      <c r="B28" s="37">
        <f>B9+B11+B13+B16+B22+B25</f>
        <v>61813300</v>
      </c>
      <c r="C28" s="53">
        <f>C9+C11+C13+C16+C22+C25</f>
        <v>715000</v>
      </c>
      <c r="D28" s="37">
        <f>D9+D11+D13+D16+D22+D25</f>
        <v>20654900</v>
      </c>
      <c r="E28" s="37">
        <f>E9+E11+E13+E16+E22+E25</f>
        <v>1540000</v>
      </c>
      <c r="F28" s="37"/>
      <c r="G28" s="37">
        <f>G9+G11+G13+G16+G22+G25</f>
        <v>30431400</v>
      </c>
      <c r="H28" s="37"/>
      <c r="I28" s="37">
        <f>I9+I11+I13+I16+I22+I25</f>
        <v>8472000</v>
      </c>
      <c r="J28" s="5">
        <f>SUM(C28:I28)</f>
        <v>61813300</v>
      </c>
      <c r="K28" s="5"/>
    </row>
    <row r="29" spans="1:14" s="2" customFormat="1" ht="17.25" customHeight="1" x14ac:dyDescent="0.2">
      <c r="A29" s="49" t="s">
        <v>74</v>
      </c>
      <c r="B29" s="54"/>
      <c r="C29" s="54"/>
      <c r="D29" s="54"/>
      <c r="E29" s="54"/>
      <c r="F29" s="37"/>
      <c r="G29" s="54"/>
      <c r="H29" s="54"/>
      <c r="I29" s="54"/>
      <c r="J29" s="5"/>
      <c r="K29" s="5"/>
    </row>
    <row r="30" spans="1:14" s="2" customFormat="1" ht="14.25" customHeight="1" x14ac:dyDescent="0.2">
      <c r="A30" s="47" t="s">
        <v>75</v>
      </c>
      <c r="B30" s="53">
        <f>SUM(B31:B56)</f>
        <v>58844670</v>
      </c>
      <c r="C30" s="53">
        <f>SUM(C31:C56)</f>
        <v>11133200</v>
      </c>
      <c r="D30" s="53">
        <f>SUM(D31:D56)</f>
        <v>29742445</v>
      </c>
      <c r="E30" s="53">
        <f>SUM(E31:E56)</f>
        <v>190000</v>
      </c>
      <c r="F30" s="37"/>
      <c r="G30" s="53">
        <f>SUM(G31:G56)</f>
        <v>12821950</v>
      </c>
      <c r="H30" s="53">
        <f>SUM(H31:H56)</f>
        <v>4957075</v>
      </c>
      <c r="I30" s="53"/>
      <c r="J30" s="5">
        <f>SUM(C30:H30)</f>
        <v>58844670</v>
      </c>
      <c r="K30" s="5"/>
    </row>
    <row r="31" spans="1:14" s="2" customFormat="1" ht="14.25" customHeight="1" x14ac:dyDescent="0.2">
      <c r="A31" s="47" t="s">
        <v>77</v>
      </c>
      <c r="B31" s="53">
        <f t="shared" ref="B31:B54" si="2">SUM(C31:H31)</f>
        <v>16011939</v>
      </c>
      <c r="C31" s="53"/>
      <c r="D31" s="53">
        <f>L105*0.78</f>
        <v>13724519</v>
      </c>
      <c r="E31" s="53"/>
      <c r="F31" s="37"/>
      <c r="G31" s="53"/>
      <c r="H31" s="53">
        <f>L105*0.13</f>
        <v>2287420</v>
      </c>
      <c r="I31" s="53"/>
      <c r="J31" s="5"/>
      <c r="K31" s="5"/>
      <c r="L31" s="9"/>
      <c r="M31" s="9"/>
      <c r="N31" s="9"/>
    </row>
    <row r="32" spans="1:14" s="2" customFormat="1" ht="14.25" customHeight="1" x14ac:dyDescent="0.2">
      <c r="A32" s="47" t="s">
        <v>78</v>
      </c>
      <c r="B32" s="53">
        <f>D32+H32</f>
        <v>1112930</v>
      </c>
      <c r="C32" s="53"/>
      <c r="D32" s="53">
        <f>L106*0.78</f>
        <v>953940</v>
      </c>
      <c r="E32" s="53"/>
      <c r="F32" s="37"/>
      <c r="G32" s="53"/>
      <c r="H32" s="53">
        <f>L106*0.13</f>
        <v>158990</v>
      </c>
      <c r="I32" s="53"/>
      <c r="J32" s="5"/>
      <c r="K32" s="5"/>
      <c r="L32" s="9"/>
      <c r="M32" s="9"/>
      <c r="N32" s="9"/>
    </row>
    <row r="33" spans="1:11" s="2" customFormat="1" ht="14.25" customHeight="1" x14ac:dyDescent="0.2">
      <c r="A33" s="47" t="s">
        <v>79</v>
      </c>
      <c r="B33" s="53">
        <f t="shared" si="2"/>
        <v>2916550</v>
      </c>
      <c r="C33" s="53"/>
      <c r="D33" s="53">
        <f>L107*0.78</f>
        <v>2499900</v>
      </c>
      <c r="E33" s="53"/>
      <c r="F33" s="37"/>
      <c r="G33" s="53"/>
      <c r="H33" s="53">
        <f>L107*0.13</f>
        <v>416650</v>
      </c>
      <c r="I33" s="53"/>
      <c r="J33" s="5"/>
      <c r="K33" s="5"/>
    </row>
    <row r="34" spans="1:11" s="2" customFormat="1" ht="14.25" customHeight="1" x14ac:dyDescent="0.2">
      <c r="A34" s="47" t="s">
        <v>80</v>
      </c>
      <c r="B34" s="53">
        <f t="shared" si="2"/>
        <v>8715400</v>
      </c>
      <c r="C34" s="53">
        <v>362000</v>
      </c>
      <c r="D34" s="53"/>
      <c r="E34" s="53">
        <v>40000</v>
      </c>
      <c r="F34" s="37"/>
      <c r="G34" s="53">
        <v>8313400</v>
      </c>
      <c r="H34" s="53"/>
      <c r="I34" s="53"/>
      <c r="J34" s="5"/>
      <c r="K34" s="5"/>
    </row>
    <row r="35" spans="1:11" s="2" customFormat="1" ht="14.25" customHeight="1" x14ac:dyDescent="0.2">
      <c r="A35" s="47" t="s">
        <v>81</v>
      </c>
      <c r="B35" s="53">
        <f>SUM(C35:H35)</f>
        <v>948659</v>
      </c>
      <c r="C35" s="53">
        <v>280000</v>
      </c>
      <c r="D35" s="53">
        <f>L109*0.78</f>
        <v>393136</v>
      </c>
      <c r="E35" s="53"/>
      <c r="F35" s="37"/>
      <c r="G35" s="53">
        <v>210000</v>
      </c>
      <c r="H35" s="53">
        <f>L109*0.13</f>
        <v>65523</v>
      </c>
      <c r="I35" s="53"/>
      <c r="J35" s="5"/>
      <c r="K35" s="5"/>
    </row>
    <row r="36" spans="1:11" s="2" customFormat="1" ht="14.25" customHeight="1" x14ac:dyDescent="0.2">
      <c r="A36" s="47" t="s">
        <v>83</v>
      </c>
      <c r="B36" s="53">
        <f t="shared" si="2"/>
        <v>4056400</v>
      </c>
      <c r="C36" s="53">
        <v>2607000</v>
      </c>
      <c r="D36" s="53">
        <f>L110*0.78</f>
        <v>1045200</v>
      </c>
      <c r="E36" s="53"/>
      <c r="F36" s="37"/>
      <c r="G36" s="53">
        <v>230000</v>
      </c>
      <c r="H36" s="53">
        <f>L110*0.13</f>
        <v>174200</v>
      </c>
      <c r="I36" s="53"/>
      <c r="J36" s="5"/>
      <c r="K36" s="5"/>
    </row>
    <row r="37" spans="1:11" s="2" customFormat="1" ht="14.25" customHeight="1" x14ac:dyDescent="0.2">
      <c r="A37" s="47" t="s">
        <v>84</v>
      </c>
      <c r="B37" s="53">
        <f t="shared" si="2"/>
        <v>182000</v>
      </c>
      <c r="C37" s="53"/>
      <c r="D37" s="53">
        <f t="shared" ref="D37:D43" si="3">L111*0.78</f>
        <v>156000</v>
      </c>
      <c r="E37" s="53"/>
      <c r="F37" s="37"/>
      <c r="G37" s="53"/>
      <c r="H37" s="53">
        <f t="shared" ref="H37:H43" si="4">L111*0.13</f>
        <v>26000</v>
      </c>
      <c r="I37" s="53"/>
      <c r="J37" s="5"/>
      <c r="K37" s="5"/>
    </row>
    <row r="38" spans="1:11" s="2" customFormat="1" ht="14.25" customHeight="1" x14ac:dyDescent="0.2">
      <c r="A38" s="47" t="s">
        <v>85</v>
      </c>
      <c r="B38" s="53">
        <f t="shared" si="2"/>
        <v>678550</v>
      </c>
      <c r="C38" s="53">
        <v>437000</v>
      </c>
      <c r="D38" s="53">
        <f t="shared" si="3"/>
        <v>120900</v>
      </c>
      <c r="E38" s="53"/>
      <c r="F38" s="37"/>
      <c r="G38" s="53">
        <v>100500</v>
      </c>
      <c r="H38" s="53">
        <f t="shared" si="4"/>
        <v>20150</v>
      </c>
      <c r="I38" s="53"/>
      <c r="J38" s="5"/>
      <c r="K38" s="5"/>
    </row>
    <row r="39" spans="1:11" s="2" customFormat="1" ht="14.25" customHeight="1" x14ac:dyDescent="0.2">
      <c r="A39" s="47" t="s">
        <v>86</v>
      </c>
      <c r="B39" s="53">
        <f t="shared" si="2"/>
        <v>527800</v>
      </c>
      <c r="C39" s="53"/>
      <c r="D39" s="53">
        <f t="shared" si="3"/>
        <v>452400</v>
      </c>
      <c r="E39" s="53"/>
      <c r="F39" s="37"/>
      <c r="G39" s="53"/>
      <c r="H39" s="53">
        <f t="shared" si="4"/>
        <v>75400</v>
      </c>
      <c r="I39" s="53"/>
      <c r="J39" s="5"/>
      <c r="K39" s="5"/>
    </row>
    <row r="40" spans="1:11" s="2" customFormat="1" ht="14.25" customHeight="1" x14ac:dyDescent="0.2">
      <c r="A40" s="47" t="s">
        <v>87</v>
      </c>
      <c r="B40" s="53">
        <f t="shared" si="2"/>
        <v>5234400</v>
      </c>
      <c r="C40" s="53">
        <v>3424000</v>
      </c>
      <c r="D40" s="53">
        <f t="shared" si="3"/>
        <v>768300</v>
      </c>
      <c r="E40" s="53"/>
      <c r="F40" s="37"/>
      <c r="G40" s="53">
        <v>914050</v>
      </c>
      <c r="H40" s="53">
        <f t="shared" si="4"/>
        <v>128050</v>
      </c>
      <c r="I40" s="53"/>
      <c r="J40" s="5"/>
      <c r="K40" s="5"/>
    </row>
    <row r="41" spans="1:11" s="2" customFormat="1" ht="14.25" customHeight="1" x14ac:dyDescent="0.2">
      <c r="A41" s="47" t="s">
        <v>88</v>
      </c>
      <c r="B41" s="53">
        <f t="shared" si="2"/>
        <v>153062</v>
      </c>
      <c r="C41" s="53"/>
      <c r="D41" s="53">
        <f t="shared" si="3"/>
        <v>131196</v>
      </c>
      <c r="E41" s="53"/>
      <c r="F41" s="37"/>
      <c r="G41" s="53"/>
      <c r="H41" s="53">
        <f t="shared" si="4"/>
        <v>21866</v>
      </c>
      <c r="I41" s="53"/>
      <c r="J41" s="5"/>
      <c r="K41" s="5"/>
    </row>
    <row r="42" spans="1:11" s="2" customFormat="1" ht="14.25" customHeight="1" x14ac:dyDescent="0.2">
      <c r="A42" s="47" t="s">
        <v>89</v>
      </c>
      <c r="B42" s="53">
        <f t="shared" si="2"/>
        <v>229320</v>
      </c>
      <c r="C42" s="53"/>
      <c r="D42" s="53">
        <f t="shared" si="3"/>
        <v>196560</v>
      </c>
      <c r="E42" s="53"/>
      <c r="F42" s="37"/>
      <c r="G42" s="53"/>
      <c r="H42" s="53">
        <f t="shared" si="4"/>
        <v>32760</v>
      </c>
      <c r="I42" s="53"/>
      <c r="J42" s="5"/>
      <c r="K42" s="5"/>
    </row>
    <row r="43" spans="1:11" s="2" customFormat="1" ht="14.25" customHeight="1" x14ac:dyDescent="0.2">
      <c r="A43" s="47" t="s">
        <v>90</v>
      </c>
      <c r="B43" s="53">
        <f t="shared" si="2"/>
        <v>2236066</v>
      </c>
      <c r="C43" s="53"/>
      <c r="D43" s="53">
        <f t="shared" si="3"/>
        <v>1916628</v>
      </c>
      <c r="E43" s="53"/>
      <c r="F43" s="37"/>
      <c r="G43" s="53"/>
      <c r="H43" s="53">
        <f t="shared" si="4"/>
        <v>319438</v>
      </c>
      <c r="I43" s="53"/>
      <c r="J43" s="5"/>
      <c r="K43" s="5"/>
    </row>
    <row r="44" spans="1:11" s="2" customFormat="1" ht="14.25" customHeight="1" x14ac:dyDescent="0.2">
      <c r="A44" s="47" t="s">
        <v>92</v>
      </c>
      <c r="B44" s="53">
        <f>SUM(C44:H44)</f>
        <v>236600</v>
      </c>
      <c r="C44" s="53"/>
      <c r="D44" s="53">
        <f>L118*0.78</f>
        <v>202800</v>
      </c>
      <c r="E44" s="53"/>
      <c r="F44" s="37"/>
      <c r="G44" s="53"/>
      <c r="H44" s="53">
        <f>L118*0.13</f>
        <v>33800</v>
      </c>
      <c r="I44" s="53"/>
      <c r="J44" s="5"/>
      <c r="K44" s="5"/>
    </row>
    <row r="45" spans="1:11" s="2" customFormat="1" ht="14.25" customHeight="1" x14ac:dyDescent="0.2">
      <c r="A45" s="47" t="s">
        <v>91</v>
      </c>
      <c r="B45" s="53">
        <f>SUM(C45:H45)</f>
        <v>1709000</v>
      </c>
      <c r="C45" s="53">
        <v>1609000</v>
      </c>
      <c r="D45" s="53"/>
      <c r="E45" s="53"/>
      <c r="F45" s="37"/>
      <c r="G45" s="53">
        <v>100000</v>
      </c>
      <c r="H45" s="53"/>
      <c r="I45" s="53"/>
      <c r="J45" s="5"/>
      <c r="K45" s="5"/>
    </row>
    <row r="46" spans="1:11" s="2" customFormat="1" ht="14.25" customHeight="1" x14ac:dyDescent="0.2">
      <c r="A46" s="47" t="s">
        <v>93</v>
      </c>
      <c r="B46" s="53">
        <f t="shared" si="2"/>
        <v>4642001</v>
      </c>
      <c r="C46" s="53"/>
      <c r="D46" s="53">
        <f t="shared" ref="D46" si="5">L119*0.78</f>
        <v>3978858</v>
      </c>
      <c r="E46" s="53"/>
      <c r="F46" s="37"/>
      <c r="G46" s="53"/>
      <c r="H46" s="53">
        <f>L119*0.13</f>
        <v>663143</v>
      </c>
      <c r="I46" s="53"/>
      <c r="J46" s="5"/>
      <c r="K46" s="5"/>
    </row>
    <row r="47" spans="1:11" s="2" customFormat="1" ht="14.25" customHeight="1" x14ac:dyDescent="0.2">
      <c r="A47" s="47" t="s">
        <v>94</v>
      </c>
      <c r="B47" s="53">
        <f t="shared" si="2"/>
        <v>1376000</v>
      </c>
      <c r="C47" s="53">
        <v>632000</v>
      </c>
      <c r="D47" s="53">
        <f>L121*0.78</f>
        <v>468000</v>
      </c>
      <c r="E47" s="53"/>
      <c r="F47" s="37"/>
      <c r="G47" s="53">
        <v>198000</v>
      </c>
      <c r="H47" s="53">
        <f>L121*0.13</f>
        <v>78000</v>
      </c>
      <c r="I47" s="53"/>
      <c r="J47" s="5"/>
      <c r="K47" s="5"/>
    </row>
    <row r="48" spans="1:11" s="2" customFormat="1" ht="14.25" customHeight="1" x14ac:dyDescent="0.2">
      <c r="A48" s="47" t="s">
        <v>95</v>
      </c>
      <c r="B48" s="53">
        <f t="shared" si="2"/>
        <v>1595000</v>
      </c>
      <c r="C48" s="53">
        <v>795000</v>
      </c>
      <c r="D48" s="53"/>
      <c r="E48" s="53"/>
      <c r="F48" s="37"/>
      <c r="G48" s="53">
        <v>800000</v>
      </c>
      <c r="H48" s="53"/>
      <c r="I48" s="53"/>
      <c r="J48" s="5"/>
      <c r="K48" s="5"/>
    </row>
    <row r="49" spans="1:11" s="2" customFormat="1" ht="14.25" customHeight="1" x14ac:dyDescent="0.2">
      <c r="A49" s="47" t="s">
        <v>96</v>
      </c>
      <c r="B49" s="53">
        <f t="shared" si="2"/>
        <v>235200</v>
      </c>
      <c r="C49" s="53">
        <v>185200</v>
      </c>
      <c r="D49" s="53"/>
      <c r="E49" s="53"/>
      <c r="F49" s="37"/>
      <c r="G49" s="53">
        <v>50000</v>
      </c>
      <c r="H49" s="53"/>
      <c r="I49" s="53"/>
      <c r="J49" s="5"/>
      <c r="K49" s="5"/>
    </row>
    <row r="50" spans="1:11" s="2" customFormat="1" ht="14.25" customHeight="1" x14ac:dyDescent="0.2">
      <c r="A50" s="47" t="s">
        <v>98</v>
      </c>
      <c r="B50" s="53">
        <f t="shared" si="2"/>
        <v>2626110</v>
      </c>
      <c r="C50" s="53">
        <v>312000</v>
      </c>
      <c r="D50" s="53">
        <f>L122*0.78</f>
        <v>406380</v>
      </c>
      <c r="E50" s="53">
        <v>150000</v>
      </c>
      <c r="F50" s="37"/>
      <c r="G50" s="53">
        <v>1690000</v>
      </c>
      <c r="H50" s="53">
        <f>L122*0.13</f>
        <v>67730</v>
      </c>
      <c r="I50" s="53"/>
      <c r="J50" s="5"/>
      <c r="K50" s="5"/>
    </row>
    <row r="51" spans="1:11" s="2" customFormat="1" ht="14.25" customHeight="1" x14ac:dyDescent="0.2">
      <c r="A51" s="47" t="s">
        <v>97</v>
      </c>
      <c r="B51" s="53">
        <f t="shared" si="2"/>
        <v>586040</v>
      </c>
      <c r="C51" s="53"/>
      <c r="D51" s="53">
        <f>L123*0.78</f>
        <v>502320</v>
      </c>
      <c r="E51" s="53"/>
      <c r="F51" s="37"/>
      <c r="G51" s="53"/>
      <c r="H51" s="53">
        <f>L123*0.13</f>
        <v>83720</v>
      </c>
      <c r="I51" s="53"/>
      <c r="J51" s="5"/>
      <c r="K51" s="5"/>
    </row>
    <row r="52" spans="1:11" s="2" customFormat="1" ht="14.25" customHeight="1" x14ac:dyDescent="0.2">
      <c r="A52" s="47" t="s">
        <v>100</v>
      </c>
      <c r="B52" s="53">
        <f>SUM(C52:H52)</f>
        <v>1001000</v>
      </c>
      <c r="C52" s="53"/>
      <c r="D52" s="53">
        <f>L125*0.78</f>
        <v>858000</v>
      </c>
      <c r="E52" s="53"/>
      <c r="F52" s="37"/>
      <c r="G52" s="53"/>
      <c r="H52" s="53">
        <f>L125*0.13</f>
        <v>143000</v>
      </c>
      <c r="I52" s="53"/>
      <c r="J52" s="5"/>
      <c r="K52" s="5"/>
    </row>
    <row r="53" spans="1:11" s="2" customFormat="1" ht="14.25" customHeight="1" x14ac:dyDescent="0.2">
      <c r="A53" s="47" t="s">
        <v>199</v>
      </c>
      <c r="B53" s="53">
        <f>SUM(C53:H53)</f>
        <v>707820</v>
      </c>
      <c r="C53" s="53">
        <v>490000</v>
      </c>
      <c r="D53" s="53">
        <v>1560</v>
      </c>
      <c r="E53" s="53"/>
      <c r="F53" s="37"/>
      <c r="G53" s="53">
        <v>216000</v>
      </c>
      <c r="H53" s="53">
        <v>260</v>
      </c>
      <c r="I53" s="53"/>
      <c r="J53" s="5"/>
      <c r="K53" s="5"/>
    </row>
    <row r="54" spans="1:11" s="2" customFormat="1" ht="14.25" customHeight="1" x14ac:dyDescent="0.2">
      <c r="A54" s="47" t="s">
        <v>99</v>
      </c>
      <c r="B54" s="53">
        <f t="shared" si="2"/>
        <v>768768</v>
      </c>
      <c r="C54" s="53"/>
      <c r="D54" s="53">
        <f>L124*0.78</f>
        <v>658944</v>
      </c>
      <c r="E54" s="53"/>
      <c r="F54" s="37"/>
      <c r="G54" s="53"/>
      <c r="H54" s="53">
        <f>L124*0.13</f>
        <v>109824</v>
      </c>
      <c r="I54" s="53"/>
      <c r="J54" s="5"/>
      <c r="K54" s="5"/>
    </row>
    <row r="55" spans="1:11" s="2" customFormat="1" ht="14.25" customHeight="1" x14ac:dyDescent="0.2">
      <c r="A55" s="47" t="s">
        <v>82</v>
      </c>
      <c r="B55" s="53">
        <f>D55+H55</f>
        <v>358055</v>
      </c>
      <c r="C55" s="53"/>
      <c r="D55" s="53">
        <f>L127*0.78</f>
        <v>306904</v>
      </c>
      <c r="E55" s="53"/>
      <c r="F55" s="37"/>
      <c r="G55" s="53"/>
      <c r="H55" s="53">
        <f>L127*0.13</f>
        <v>51151</v>
      </c>
      <c r="I55" s="53"/>
      <c r="J55" s="5"/>
      <c r="K55" s="5"/>
    </row>
    <row r="56" spans="1:11" s="2" customFormat="1" ht="14.25" customHeight="1" x14ac:dyDescent="0.2">
      <c r="A56" s="47" t="s">
        <v>101</v>
      </c>
      <c r="B56" s="53">
        <f>SUM(C56:H56)</f>
        <v>0</v>
      </c>
      <c r="C56" s="53"/>
      <c r="D56" s="53">
        <f>L128*0.78</f>
        <v>0</v>
      </c>
      <c r="E56" s="53"/>
      <c r="F56" s="37"/>
      <c r="G56" s="53"/>
      <c r="H56" s="53">
        <f>L128*0.13</f>
        <v>0</v>
      </c>
      <c r="I56" s="53"/>
      <c r="J56" s="5"/>
      <c r="K56" s="5"/>
    </row>
    <row r="57" spans="1:11" s="2" customFormat="1" ht="14.25" customHeight="1" x14ac:dyDescent="0.2">
      <c r="A57" s="47" t="s">
        <v>102</v>
      </c>
      <c r="B57" s="53">
        <f>SUM(B58:B81)</f>
        <v>6068820</v>
      </c>
      <c r="C57" s="53"/>
      <c r="D57" s="53"/>
      <c r="E57" s="53"/>
      <c r="F57" s="37"/>
      <c r="G57" s="53"/>
      <c r="H57" s="53"/>
      <c r="I57" s="53">
        <f>SUM(I58:I81)</f>
        <v>6068820</v>
      </c>
      <c r="J57" s="5"/>
      <c r="K57" s="5"/>
    </row>
    <row r="58" spans="1:11" s="2" customFormat="1" ht="14.25" customHeight="1" x14ac:dyDescent="0.2">
      <c r="A58" s="47" t="s">
        <v>77</v>
      </c>
      <c r="B58" s="53">
        <f>L105*0.09</f>
        <v>1583598</v>
      </c>
      <c r="C58" s="53"/>
      <c r="D58" s="53"/>
      <c r="E58" s="53"/>
      <c r="F58" s="37"/>
      <c r="G58" s="53"/>
      <c r="H58" s="53"/>
      <c r="I58" s="53">
        <f>B58</f>
        <v>1583598</v>
      </c>
      <c r="J58" s="5"/>
      <c r="K58" s="5"/>
    </row>
    <row r="59" spans="1:11" s="2" customFormat="1" ht="14.25" customHeight="1" x14ac:dyDescent="0.2">
      <c r="A59" s="47" t="s">
        <v>78</v>
      </c>
      <c r="B59" s="53">
        <f>L106*0.09</f>
        <v>110070</v>
      </c>
      <c r="C59" s="53"/>
      <c r="D59" s="53"/>
      <c r="E59" s="53"/>
      <c r="F59" s="37"/>
      <c r="G59" s="53"/>
      <c r="H59" s="53"/>
      <c r="I59" s="53">
        <f>B59</f>
        <v>110070</v>
      </c>
      <c r="J59" s="5"/>
      <c r="K59" s="5"/>
    </row>
    <row r="60" spans="1:11" s="2" customFormat="1" ht="14.25" customHeight="1" x14ac:dyDescent="0.2">
      <c r="A60" s="45" t="s">
        <v>79</v>
      </c>
      <c r="B60" s="44">
        <f>L107*0.09</f>
        <v>288450</v>
      </c>
      <c r="C60" s="44"/>
      <c r="D60" s="44"/>
      <c r="E60" s="44"/>
      <c r="F60" s="37"/>
      <c r="G60" s="44"/>
      <c r="H60" s="44"/>
      <c r="I60" s="44">
        <f t="shared" ref="I60:I81" si="6">B60</f>
        <v>288450</v>
      </c>
      <c r="J60" s="5"/>
      <c r="K60" s="5"/>
    </row>
    <row r="61" spans="1:11" s="2" customFormat="1" ht="14.25" customHeight="1" x14ac:dyDescent="0.2">
      <c r="A61" s="47" t="s">
        <v>103</v>
      </c>
      <c r="B61" s="54">
        <v>2437000</v>
      </c>
      <c r="C61" s="54"/>
      <c r="D61" s="53"/>
      <c r="E61" s="53"/>
      <c r="F61" s="37"/>
      <c r="G61" s="54"/>
      <c r="H61" s="53"/>
      <c r="I61" s="54">
        <f>B61</f>
        <v>2437000</v>
      </c>
      <c r="J61" s="5"/>
      <c r="K61" s="5"/>
    </row>
    <row r="62" spans="1:11" s="2" customFormat="1" ht="14.25" customHeight="1" x14ac:dyDescent="0.2">
      <c r="A62" s="47" t="s">
        <v>81</v>
      </c>
      <c r="B62" s="53">
        <f>L109*0.09</f>
        <v>45362</v>
      </c>
      <c r="C62" s="53"/>
      <c r="D62" s="53"/>
      <c r="E62" s="53"/>
      <c r="F62" s="37"/>
      <c r="G62" s="53"/>
      <c r="H62" s="53"/>
      <c r="I62" s="53">
        <f t="shared" si="6"/>
        <v>45362</v>
      </c>
      <c r="J62" s="5"/>
      <c r="K62" s="5"/>
    </row>
    <row r="63" spans="1:11" s="2" customFormat="1" ht="14.25" customHeight="1" x14ac:dyDescent="0.2">
      <c r="A63" s="47" t="s">
        <v>83</v>
      </c>
      <c r="B63" s="53">
        <f>L110*0.09</f>
        <v>120600</v>
      </c>
      <c r="C63" s="53"/>
      <c r="D63" s="53"/>
      <c r="E63" s="53"/>
      <c r="F63" s="37"/>
      <c r="G63" s="53"/>
      <c r="H63" s="53"/>
      <c r="I63" s="53">
        <f t="shared" si="6"/>
        <v>120600</v>
      </c>
      <c r="J63" s="5"/>
      <c r="K63" s="5"/>
    </row>
    <row r="64" spans="1:11" s="2" customFormat="1" ht="14.25" customHeight="1" x14ac:dyDescent="0.2">
      <c r="A64" s="47" t="s">
        <v>84</v>
      </c>
      <c r="B64" s="53">
        <f t="shared" ref="B64:B72" si="7">L111*0.09</f>
        <v>18000</v>
      </c>
      <c r="C64" s="53"/>
      <c r="D64" s="53"/>
      <c r="E64" s="53"/>
      <c r="F64" s="37"/>
      <c r="G64" s="53"/>
      <c r="H64" s="53"/>
      <c r="I64" s="53">
        <f t="shared" si="6"/>
        <v>18000</v>
      </c>
      <c r="J64" s="5"/>
      <c r="K64" s="5"/>
    </row>
    <row r="65" spans="1:17" s="2" customFormat="1" ht="14.25" customHeight="1" x14ac:dyDescent="0.2">
      <c r="A65" s="47" t="s">
        <v>85</v>
      </c>
      <c r="B65" s="53">
        <f t="shared" si="7"/>
        <v>13950</v>
      </c>
      <c r="C65" s="53"/>
      <c r="D65" s="53"/>
      <c r="E65" s="53"/>
      <c r="F65" s="37"/>
      <c r="G65" s="53"/>
      <c r="H65" s="53"/>
      <c r="I65" s="53">
        <f t="shared" si="6"/>
        <v>13950</v>
      </c>
      <c r="J65" s="5"/>
      <c r="K65" s="5"/>
    </row>
    <row r="66" spans="1:17" s="11" customFormat="1" ht="14.25" customHeight="1" x14ac:dyDescent="0.2">
      <c r="A66" s="47" t="s">
        <v>86</v>
      </c>
      <c r="B66" s="53">
        <f t="shared" si="7"/>
        <v>52200</v>
      </c>
      <c r="C66" s="53"/>
      <c r="D66" s="53"/>
      <c r="E66" s="53"/>
      <c r="F66" s="37"/>
      <c r="G66" s="53"/>
      <c r="H66" s="53"/>
      <c r="I66" s="53">
        <f t="shared" si="6"/>
        <v>52200</v>
      </c>
      <c r="J66" s="10"/>
      <c r="K66" s="10"/>
    </row>
    <row r="67" spans="1:17" s="11" customFormat="1" ht="14.25" customHeight="1" x14ac:dyDescent="0.2">
      <c r="A67" s="47" t="s">
        <v>87</v>
      </c>
      <c r="B67" s="53">
        <f t="shared" si="7"/>
        <v>88650</v>
      </c>
      <c r="C67" s="53"/>
      <c r="D67" s="53"/>
      <c r="E67" s="53"/>
      <c r="F67" s="37"/>
      <c r="G67" s="53"/>
      <c r="H67" s="53"/>
      <c r="I67" s="53">
        <f t="shared" si="6"/>
        <v>88650</v>
      </c>
      <c r="J67" s="10"/>
      <c r="K67" s="10"/>
    </row>
    <row r="68" spans="1:17" s="11" customFormat="1" ht="14.25" customHeight="1" x14ac:dyDescent="0.2">
      <c r="A68" s="47" t="s">
        <v>104</v>
      </c>
      <c r="B68" s="53">
        <f t="shared" si="7"/>
        <v>15138</v>
      </c>
      <c r="C68" s="53"/>
      <c r="D68" s="53"/>
      <c r="E68" s="53"/>
      <c r="F68" s="37"/>
      <c r="G68" s="53"/>
      <c r="H68" s="53"/>
      <c r="I68" s="53">
        <f t="shared" si="6"/>
        <v>15138</v>
      </c>
      <c r="J68" s="10"/>
      <c r="K68" s="10"/>
    </row>
    <row r="69" spans="1:17" s="2" customFormat="1" ht="14.25" customHeight="1" x14ac:dyDescent="0.2">
      <c r="A69" s="47" t="s">
        <v>89</v>
      </c>
      <c r="B69" s="53">
        <f t="shared" si="7"/>
        <v>22680</v>
      </c>
      <c r="C69" s="53"/>
      <c r="D69" s="53"/>
      <c r="E69" s="53"/>
      <c r="F69" s="37"/>
      <c r="G69" s="53"/>
      <c r="H69" s="53"/>
      <c r="I69" s="53">
        <f t="shared" si="6"/>
        <v>22680</v>
      </c>
      <c r="J69" s="5"/>
      <c r="K69" s="5"/>
      <c r="M69" s="12"/>
      <c r="N69" s="12"/>
      <c r="O69" s="12"/>
      <c r="P69" s="12"/>
      <c r="Q69" s="12"/>
    </row>
    <row r="70" spans="1:17" s="2" customFormat="1" ht="14.25" customHeight="1" x14ac:dyDescent="0.2">
      <c r="A70" s="47" t="s">
        <v>90</v>
      </c>
      <c r="B70" s="53">
        <f t="shared" si="7"/>
        <v>221149</v>
      </c>
      <c r="C70" s="53"/>
      <c r="D70" s="53"/>
      <c r="E70" s="53"/>
      <c r="F70" s="37"/>
      <c r="G70" s="53"/>
      <c r="H70" s="53"/>
      <c r="I70" s="53">
        <f t="shared" si="6"/>
        <v>221149</v>
      </c>
      <c r="J70" s="5"/>
      <c r="K70" s="5"/>
      <c r="M70" s="13"/>
      <c r="N70" s="14"/>
      <c r="O70" s="13"/>
      <c r="P70" s="13"/>
      <c r="Q70" s="12"/>
    </row>
    <row r="71" spans="1:17" s="2" customFormat="1" ht="14.25" customHeight="1" x14ac:dyDescent="0.2">
      <c r="A71" s="47" t="s">
        <v>92</v>
      </c>
      <c r="B71" s="53">
        <f t="shared" si="7"/>
        <v>23400</v>
      </c>
      <c r="C71" s="53"/>
      <c r="D71" s="53"/>
      <c r="E71" s="53"/>
      <c r="F71" s="37"/>
      <c r="G71" s="53"/>
      <c r="H71" s="53"/>
      <c r="I71" s="53">
        <f t="shared" si="6"/>
        <v>23400</v>
      </c>
      <c r="J71" s="5"/>
      <c r="K71" s="5"/>
    </row>
    <row r="72" spans="1:17" s="2" customFormat="1" ht="14.25" customHeight="1" x14ac:dyDescent="0.2">
      <c r="A72" s="47" t="s">
        <v>93</v>
      </c>
      <c r="B72" s="53">
        <f t="shared" si="7"/>
        <v>459099</v>
      </c>
      <c r="C72" s="53"/>
      <c r="D72" s="53"/>
      <c r="E72" s="53"/>
      <c r="F72" s="37"/>
      <c r="G72" s="53"/>
      <c r="H72" s="53"/>
      <c r="I72" s="53">
        <f t="shared" si="6"/>
        <v>459099</v>
      </c>
      <c r="J72" s="5"/>
      <c r="K72" s="5"/>
    </row>
    <row r="73" spans="1:17" s="2" customFormat="1" ht="14.25" customHeight="1" x14ac:dyDescent="0.2">
      <c r="A73" s="47" t="s">
        <v>94</v>
      </c>
      <c r="B73" s="53">
        <f>L121*0.09</f>
        <v>54000</v>
      </c>
      <c r="C73" s="53"/>
      <c r="D73" s="53"/>
      <c r="E73" s="53"/>
      <c r="F73" s="37"/>
      <c r="G73" s="53"/>
      <c r="H73" s="53"/>
      <c r="I73" s="53">
        <f t="shared" si="6"/>
        <v>54000</v>
      </c>
      <c r="J73" s="5"/>
      <c r="K73" s="5"/>
    </row>
    <row r="74" spans="1:17" s="2" customFormat="1" ht="14.25" customHeight="1" x14ac:dyDescent="0.2">
      <c r="A74" s="47" t="s">
        <v>106</v>
      </c>
      <c r="B74" s="53">
        <f>L122*0.09</f>
        <v>46890</v>
      </c>
      <c r="C74" s="53"/>
      <c r="D74" s="53"/>
      <c r="E74" s="53"/>
      <c r="F74" s="37"/>
      <c r="G74" s="53"/>
      <c r="H74" s="53"/>
      <c r="I74" s="53">
        <f>B74</f>
        <v>46890</v>
      </c>
      <c r="J74" s="5"/>
      <c r="K74" s="5"/>
    </row>
    <row r="75" spans="1:17" s="2" customFormat="1" ht="14.25" customHeight="1" x14ac:dyDescent="0.2">
      <c r="A75" s="47" t="s">
        <v>105</v>
      </c>
      <c r="B75" s="53">
        <v>200000</v>
      </c>
      <c r="C75" s="53"/>
      <c r="D75" s="53"/>
      <c r="E75" s="53"/>
      <c r="F75" s="37"/>
      <c r="G75" s="53"/>
      <c r="H75" s="53"/>
      <c r="I75" s="53">
        <f>B75</f>
        <v>200000</v>
      </c>
      <c r="J75" s="5"/>
      <c r="K75" s="5"/>
    </row>
    <row r="76" spans="1:17" s="2" customFormat="1" ht="14.25" customHeight="1" x14ac:dyDescent="0.2">
      <c r="A76" s="47" t="s">
        <v>97</v>
      </c>
      <c r="B76" s="53">
        <f>L123*0.09</f>
        <v>57960</v>
      </c>
      <c r="C76" s="53"/>
      <c r="D76" s="53"/>
      <c r="E76" s="53"/>
      <c r="F76" s="37"/>
      <c r="G76" s="53"/>
      <c r="H76" s="53"/>
      <c r="I76" s="53">
        <f>B76</f>
        <v>57960</v>
      </c>
      <c r="J76" s="5"/>
      <c r="K76" s="5"/>
    </row>
    <row r="77" spans="1:17" s="2" customFormat="1" ht="14.25" customHeight="1" x14ac:dyDescent="0.2">
      <c r="A77" s="47" t="s">
        <v>107</v>
      </c>
      <c r="B77" s="53">
        <f>L125*0.09</f>
        <v>99000</v>
      </c>
      <c r="C77" s="53"/>
      <c r="D77" s="53"/>
      <c r="E77" s="53"/>
      <c r="F77" s="37"/>
      <c r="G77" s="53"/>
      <c r="H77" s="53"/>
      <c r="I77" s="53">
        <f>B77</f>
        <v>99000</v>
      </c>
      <c r="J77" s="5"/>
      <c r="K77" s="5"/>
    </row>
    <row r="78" spans="1:17" s="2" customFormat="1" ht="14.25" customHeight="1" x14ac:dyDescent="0.2">
      <c r="A78" s="47" t="s">
        <v>108</v>
      </c>
      <c r="B78" s="53">
        <v>180</v>
      </c>
      <c r="C78" s="53"/>
      <c r="D78" s="53"/>
      <c r="E78" s="53"/>
      <c r="F78" s="37"/>
      <c r="G78" s="53"/>
      <c r="H78" s="53"/>
      <c r="I78" s="53">
        <v>180</v>
      </c>
      <c r="J78" s="5"/>
      <c r="K78" s="5"/>
    </row>
    <row r="79" spans="1:17" s="2" customFormat="1" ht="14.25" customHeight="1" x14ac:dyDescent="0.2">
      <c r="A79" s="47" t="s">
        <v>99</v>
      </c>
      <c r="B79" s="53">
        <f>L124*0.09</f>
        <v>76032</v>
      </c>
      <c r="C79" s="53"/>
      <c r="D79" s="53"/>
      <c r="E79" s="53"/>
      <c r="F79" s="37"/>
      <c r="G79" s="53"/>
      <c r="H79" s="53"/>
      <c r="I79" s="53">
        <f>B79</f>
        <v>76032</v>
      </c>
      <c r="J79" s="5"/>
      <c r="K79" s="5"/>
    </row>
    <row r="80" spans="1:17" s="2" customFormat="1" ht="14.25" customHeight="1" x14ac:dyDescent="0.2">
      <c r="A80" s="47" t="s">
        <v>82</v>
      </c>
      <c r="B80" s="53">
        <f>L127*0.09</f>
        <v>35412</v>
      </c>
      <c r="C80" s="53"/>
      <c r="D80" s="53"/>
      <c r="E80" s="53"/>
      <c r="F80" s="37"/>
      <c r="G80" s="53"/>
      <c r="H80" s="53"/>
      <c r="I80" s="53">
        <f>B80</f>
        <v>35412</v>
      </c>
      <c r="J80" s="5"/>
      <c r="K80" s="5"/>
    </row>
    <row r="81" spans="1:11" s="2" customFormat="1" ht="14.25" customHeight="1" x14ac:dyDescent="0.2">
      <c r="A81" s="47" t="s">
        <v>101</v>
      </c>
      <c r="B81" s="44">
        <f>L128*0.09</f>
        <v>0</v>
      </c>
      <c r="C81" s="44"/>
      <c r="D81" s="44"/>
      <c r="E81" s="44"/>
      <c r="F81" s="37"/>
      <c r="G81" s="44"/>
      <c r="H81" s="44"/>
      <c r="I81" s="44">
        <f t="shared" si="6"/>
        <v>0</v>
      </c>
      <c r="J81" s="5"/>
      <c r="K81" s="5"/>
    </row>
    <row r="82" spans="1:11" s="2" customFormat="1" ht="14.25" customHeight="1" x14ac:dyDescent="0.2">
      <c r="A82" s="47" t="s">
        <v>55</v>
      </c>
      <c r="B82" s="37">
        <f>B30+B57</f>
        <v>64913490</v>
      </c>
      <c r="C82" s="37">
        <f>C30</f>
        <v>11133200</v>
      </c>
      <c r="D82" s="37">
        <f>D30</f>
        <v>29742445</v>
      </c>
      <c r="E82" s="37">
        <f>E30</f>
        <v>190000</v>
      </c>
      <c r="F82" s="37"/>
      <c r="G82" s="37">
        <f>G30</f>
        <v>12821950</v>
      </c>
      <c r="H82" s="37">
        <f>H30</f>
        <v>4957075</v>
      </c>
      <c r="I82" s="37">
        <f>I57</f>
        <v>6068820</v>
      </c>
      <c r="J82" s="5">
        <f>SUM(C82:I82)</f>
        <v>64913490</v>
      </c>
      <c r="K82" s="5"/>
    </row>
    <row r="83" spans="1:11" s="2" customFormat="1" ht="14.25" customHeight="1" x14ac:dyDescent="0.2">
      <c r="A83" s="51" t="s">
        <v>196</v>
      </c>
      <c r="B83" s="37">
        <f>B28-B82</f>
        <v>-3100190</v>
      </c>
      <c r="C83" s="37">
        <f>C28-C82</f>
        <v>-10418200</v>
      </c>
      <c r="D83" s="37">
        <f>D28-D82</f>
        <v>-9087545</v>
      </c>
      <c r="E83" s="37">
        <f>E28-E82</f>
        <v>1350000</v>
      </c>
      <c r="F83" s="37"/>
      <c r="G83" s="37">
        <f>G28-G82</f>
        <v>17609450</v>
      </c>
      <c r="H83" s="37">
        <f>H24-H82</f>
        <v>-4957075</v>
      </c>
      <c r="I83" s="37">
        <f>I28-I82</f>
        <v>2403180</v>
      </c>
      <c r="J83" s="5">
        <f>SUM(C83:I83)</f>
        <v>-3100190</v>
      </c>
      <c r="K83" s="5"/>
    </row>
    <row r="84" spans="1:11" s="2" customFormat="1" ht="14.25" customHeight="1" x14ac:dyDescent="0.2">
      <c r="A84" s="51" t="s">
        <v>192</v>
      </c>
      <c r="B84" s="37">
        <v>0</v>
      </c>
      <c r="C84" s="37">
        <v>0</v>
      </c>
      <c r="D84" s="37">
        <v>0</v>
      </c>
      <c r="E84" s="37">
        <v>0</v>
      </c>
      <c r="F84" s="37"/>
      <c r="G84" s="37">
        <v>0</v>
      </c>
      <c r="H84" s="37">
        <v>0</v>
      </c>
      <c r="I84" s="37">
        <v>0</v>
      </c>
      <c r="J84" s="5"/>
      <c r="K84" s="5"/>
    </row>
    <row r="85" spans="1:11" s="2" customFormat="1" ht="14.25" customHeight="1" x14ac:dyDescent="0.2">
      <c r="A85" s="51" t="s">
        <v>193</v>
      </c>
      <c r="B85" s="40">
        <f>B83+B84</f>
        <v>-3100190</v>
      </c>
      <c r="C85" s="41">
        <f>C83+C84</f>
        <v>-10418200</v>
      </c>
      <c r="D85" s="37">
        <f>D83+D84</f>
        <v>-9087545</v>
      </c>
      <c r="E85" s="37">
        <f>E83+E84</f>
        <v>1350000</v>
      </c>
      <c r="F85" s="37"/>
      <c r="G85" s="37">
        <f>G83+G84</f>
        <v>17609450</v>
      </c>
      <c r="H85" s="37">
        <f>H83+H84</f>
        <v>-4957075</v>
      </c>
      <c r="I85" s="37">
        <f>I83+I84</f>
        <v>2403180</v>
      </c>
      <c r="J85" s="5">
        <f>SUM(C85:I85)</f>
        <v>-3100190</v>
      </c>
      <c r="K85" s="5"/>
    </row>
    <row r="86" spans="1:11" s="2" customFormat="1" ht="14.25" customHeight="1" x14ac:dyDescent="0.2">
      <c r="A86" s="49" t="s">
        <v>109</v>
      </c>
      <c r="B86" s="54"/>
      <c r="C86" s="54"/>
      <c r="D86" s="54"/>
      <c r="E86" s="54"/>
      <c r="F86" s="37"/>
      <c r="G86" s="54"/>
      <c r="H86" s="54"/>
      <c r="I86" s="54"/>
      <c r="J86" s="5"/>
      <c r="K86" s="5"/>
    </row>
    <row r="87" spans="1:11" s="2" customFormat="1" ht="14.25" customHeight="1" x14ac:dyDescent="0.2">
      <c r="A87" s="49" t="s">
        <v>110</v>
      </c>
      <c r="B87" s="44"/>
      <c r="C87" s="44"/>
      <c r="D87" s="44"/>
      <c r="E87" s="44"/>
      <c r="F87" s="37"/>
      <c r="G87" s="44"/>
      <c r="H87" s="44"/>
      <c r="I87" s="44"/>
      <c r="J87" s="5"/>
      <c r="K87" s="5"/>
    </row>
    <row r="88" spans="1:11" s="2" customFormat="1" ht="14.25" customHeight="1" x14ac:dyDescent="0.2">
      <c r="A88" s="49" t="s">
        <v>56</v>
      </c>
      <c r="B88" s="37">
        <v>0</v>
      </c>
      <c r="C88" s="37">
        <v>0</v>
      </c>
      <c r="D88" s="37">
        <v>0</v>
      </c>
      <c r="E88" s="37">
        <v>0</v>
      </c>
      <c r="F88" s="37"/>
      <c r="G88" s="37">
        <v>0</v>
      </c>
      <c r="H88" s="37">
        <v>0</v>
      </c>
      <c r="I88" s="37">
        <v>0</v>
      </c>
      <c r="J88" s="5"/>
      <c r="K88" s="5"/>
    </row>
    <row r="89" spans="1:11" s="2" customFormat="1" ht="14.25" customHeight="1" x14ac:dyDescent="0.2">
      <c r="A89" s="47" t="s">
        <v>111</v>
      </c>
      <c r="B89" s="37"/>
      <c r="C89" s="37"/>
      <c r="D89" s="37"/>
      <c r="E89" s="37"/>
      <c r="F89" s="37"/>
      <c r="G89" s="37"/>
      <c r="H89" s="37"/>
      <c r="I89" s="37"/>
      <c r="J89" s="5"/>
      <c r="K89" s="5"/>
    </row>
    <row r="90" spans="1:11" s="2" customFormat="1" ht="14.25" customHeight="1" x14ac:dyDescent="0.2">
      <c r="A90" s="47" t="s">
        <v>113</v>
      </c>
      <c r="B90" s="37">
        <v>0</v>
      </c>
      <c r="C90" s="37">
        <v>0</v>
      </c>
      <c r="D90" s="37">
        <v>0</v>
      </c>
      <c r="E90" s="37">
        <v>0</v>
      </c>
      <c r="F90" s="37"/>
      <c r="G90" s="37">
        <v>0</v>
      </c>
      <c r="H90" s="37">
        <v>0</v>
      </c>
      <c r="I90" s="37">
        <v>0</v>
      </c>
      <c r="J90" s="5"/>
      <c r="K90" s="5"/>
    </row>
    <row r="91" spans="1:11" s="2" customFormat="1" ht="14.25" customHeight="1" x14ac:dyDescent="0.2">
      <c r="A91" s="47" t="s">
        <v>122</v>
      </c>
      <c r="B91" s="37">
        <f>B87-B90</f>
        <v>0</v>
      </c>
      <c r="C91" s="37">
        <f>C87-C90</f>
        <v>0</v>
      </c>
      <c r="D91" s="37">
        <f>D87-D90</f>
        <v>0</v>
      </c>
      <c r="E91" s="37">
        <f>E87-E90</f>
        <v>0</v>
      </c>
      <c r="F91" s="37"/>
      <c r="G91" s="37">
        <f>G87-G90</f>
        <v>0</v>
      </c>
      <c r="H91" s="37">
        <f>H87-H90</f>
        <v>0</v>
      </c>
      <c r="I91" s="37">
        <f>I87-I90</f>
        <v>0</v>
      </c>
      <c r="J91" s="5"/>
      <c r="K91" s="5"/>
    </row>
    <row r="92" spans="1:11" s="2" customFormat="1" ht="14.25" customHeight="1" x14ac:dyDescent="0.2">
      <c r="A92" s="47" t="s">
        <v>112</v>
      </c>
      <c r="B92" s="37">
        <f>B85+B91</f>
        <v>-3100190</v>
      </c>
      <c r="C92" s="37">
        <f>C85+C91</f>
        <v>-10418200</v>
      </c>
      <c r="D92" s="37">
        <f>D85+D91</f>
        <v>-9087545</v>
      </c>
      <c r="E92" s="37">
        <f>E85+E91</f>
        <v>1350000</v>
      </c>
      <c r="F92" s="37"/>
      <c r="G92" s="37">
        <f>G85+E91</f>
        <v>17609450</v>
      </c>
      <c r="H92" s="37">
        <f>H85+H91</f>
        <v>-4957075</v>
      </c>
      <c r="I92" s="37">
        <f>I85+I91</f>
        <v>2403180</v>
      </c>
      <c r="J92" s="5">
        <f>SUM(C92:I92)</f>
        <v>-3100190</v>
      </c>
      <c r="K92" s="5"/>
    </row>
    <row r="93" spans="1:11" s="2" customFormat="1" ht="14.25" customHeight="1" x14ac:dyDescent="0.2">
      <c r="A93" s="49" t="s">
        <v>114</v>
      </c>
      <c r="B93" s="37"/>
      <c r="C93" s="37"/>
      <c r="D93" s="37"/>
      <c r="E93" s="37"/>
      <c r="F93" s="37"/>
      <c r="G93" s="37"/>
      <c r="H93" s="37"/>
      <c r="I93" s="37"/>
      <c r="J93" s="5"/>
      <c r="K93" s="5"/>
    </row>
    <row r="94" spans="1:11" s="2" customFormat="1" ht="14.25" customHeight="1" x14ac:dyDescent="0.2">
      <c r="A94" s="49" t="s">
        <v>115</v>
      </c>
      <c r="B94" s="37"/>
      <c r="C94" s="37"/>
      <c r="D94" s="37"/>
      <c r="E94" s="37"/>
      <c r="F94" s="37"/>
      <c r="G94" s="37"/>
      <c r="H94" s="37"/>
      <c r="I94" s="37"/>
      <c r="J94" s="5"/>
      <c r="K94" s="5"/>
    </row>
    <row r="95" spans="1:11" s="2" customFormat="1" ht="14.25" customHeight="1" x14ac:dyDescent="0.2">
      <c r="A95" s="47" t="s">
        <v>116</v>
      </c>
      <c r="B95" s="54"/>
      <c r="C95" s="54"/>
      <c r="D95" s="54"/>
      <c r="E95" s="54"/>
      <c r="F95" s="37"/>
      <c r="G95" s="54"/>
      <c r="H95" s="54"/>
      <c r="I95" s="54"/>
      <c r="J95" s="5"/>
      <c r="K95" s="5"/>
    </row>
    <row r="96" spans="1:11" s="2" customFormat="1" ht="14.25" customHeight="1" x14ac:dyDescent="0.2">
      <c r="A96" s="47" t="s">
        <v>119</v>
      </c>
      <c r="B96" s="53">
        <v>12183200</v>
      </c>
      <c r="C96" s="53"/>
      <c r="D96" s="53">
        <f>B96</f>
        <v>12183200</v>
      </c>
      <c r="E96" s="53"/>
      <c r="F96" s="37"/>
      <c r="G96" s="53"/>
      <c r="H96" s="53"/>
      <c r="I96" s="53"/>
      <c r="J96" s="5"/>
      <c r="K96" s="5"/>
    </row>
    <row r="97" spans="1:16" s="2" customFormat="1" ht="14.25" customHeight="1" x14ac:dyDescent="0.2">
      <c r="A97" s="47" t="s">
        <v>123</v>
      </c>
      <c r="B97" s="53">
        <v>12183200</v>
      </c>
      <c r="C97" s="53"/>
      <c r="D97" s="53">
        <f>B97</f>
        <v>12183200</v>
      </c>
      <c r="E97" s="53"/>
      <c r="F97" s="37"/>
      <c r="G97" s="53"/>
      <c r="H97" s="53"/>
      <c r="I97" s="53"/>
      <c r="J97" s="5"/>
      <c r="K97" s="5"/>
    </row>
    <row r="98" spans="1:16" s="2" customFormat="1" ht="14.25" customHeight="1" x14ac:dyDescent="0.2">
      <c r="A98" s="47" t="s">
        <v>120</v>
      </c>
      <c r="B98" s="53">
        <v>-12183200</v>
      </c>
      <c r="C98" s="53"/>
      <c r="D98" s="53">
        <f>B98</f>
        <v>-12183200</v>
      </c>
      <c r="E98" s="53"/>
      <c r="F98" s="37"/>
      <c r="G98" s="53"/>
      <c r="H98" s="53"/>
      <c r="I98" s="53"/>
      <c r="J98" s="5"/>
      <c r="K98" s="5"/>
    </row>
    <row r="99" spans="1:16" s="2" customFormat="1" ht="14.25" customHeight="1" x14ac:dyDescent="0.2">
      <c r="A99" s="47" t="s">
        <v>121</v>
      </c>
      <c r="B99" s="44">
        <v>-12183200</v>
      </c>
      <c r="C99" s="44"/>
      <c r="D99" s="44">
        <f>B99</f>
        <v>-12183200</v>
      </c>
      <c r="E99" s="44"/>
      <c r="F99" s="37"/>
      <c r="G99" s="44"/>
      <c r="H99" s="44"/>
      <c r="I99" s="44"/>
      <c r="J99" s="5"/>
      <c r="K99" s="5"/>
    </row>
    <row r="100" spans="1:16" s="2" customFormat="1" ht="14.25" customHeight="1" x14ac:dyDescent="0.2">
      <c r="A100" s="47" t="s">
        <v>117</v>
      </c>
      <c r="B100" s="37">
        <v>0</v>
      </c>
      <c r="C100" s="37"/>
      <c r="D100" s="37"/>
      <c r="E100" s="37"/>
      <c r="F100" s="37"/>
      <c r="G100" s="37"/>
      <c r="H100" s="37"/>
      <c r="I100" s="37"/>
      <c r="J100" s="5"/>
      <c r="K100" s="5"/>
    </row>
    <row r="101" spans="1:16" s="2" customFormat="1" ht="14.25" customHeight="1" x14ac:dyDescent="0.2">
      <c r="A101" s="47" t="s">
        <v>124</v>
      </c>
      <c r="B101" s="37">
        <f ca="1">B101-B97</f>
        <v>0</v>
      </c>
      <c r="C101" s="37"/>
      <c r="D101" s="37"/>
      <c r="E101" s="37"/>
      <c r="F101" s="37"/>
      <c r="G101" s="37"/>
      <c r="H101" s="37"/>
      <c r="I101" s="37"/>
      <c r="J101" s="5"/>
      <c r="K101" s="5"/>
    </row>
    <row r="102" spans="1:16" s="2" customFormat="1" ht="14.25" customHeight="1" x14ac:dyDescent="0.2">
      <c r="A102" s="47" t="s">
        <v>125</v>
      </c>
      <c r="B102" s="37">
        <v>0</v>
      </c>
      <c r="C102" s="37"/>
      <c r="D102" s="37"/>
      <c r="E102" s="37"/>
      <c r="F102" s="37"/>
      <c r="G102" s="37"/>
      <c r="H102" s="37"/>
      <c r="I102" s="37"/>
      <c r="J102" s="5"/>
      <c r="K102" s="5"/>
    </row>
    <row r="103" spans="1:16" s="2" customFormat="1" ht="14.25" customHeight="1" x14ac:dyDescent="0.2">
      <c r="A103" s="45" t="s">
        <v>118</v>
      </c>
      <c r="B103" s="37">
        <f>B94+B100</f>
        <v>0</v>
      </c>
      <c r="C103" s="37"/>
      <c r="D103" s="37"/>
      <c r="E103" s="37"/>
      <c r="F103" s="37"/>
      <c r="G103" s="37"/>
      <c r="H103" s="37"/>
      <c r="I103" s="37"/>
      <c r="J103" s="5">
        <f>SUM(C103:I103)</f>
        <v>0</v>
      </c>
      <c r="K103" s="5"/>
    </row>
    <row r="104" spans="1:16" s="2" customFormat="1" ht="14.25" customHeight="1" x14ac:dyDescent="0.2">
      <c r="A104" s="2" t="s">
        <v>51</v>
      </c>
      <c r="J104" s="5"/>
      <c r="K104" s="15" t="s">
        <v>9</v>
      </c>
      <c r="L104" s="16" t="s">
        <v>19</v>
      </c>
      <c r="N104" s="2" t="s">
        <v>23</v>
      </c>
      <c r="O104" s="17"/>
    </row>
    <row r="105" spans="1:16" s="2" customFormat="1" ht="14.25" customHeight="1" x14ac:dyDescent="0.2">
      <c r="A105" s="2" t="s">
        <v>52</v>
      </c>
      <c r="J105" s="5"/>
      <c r="K105" s="18" t="s">
        <v>11</v>
      </c>
      <c r="L105" s="19">
        <v>17595537</v>
      </c>
      <c r="M105" s="20"/>
      <c r="N105" s="21" t="s">
        <v>22</v>
      </c>
      <c r="O105" s="22">
        <v>0.91</v>
      </c>
      <c r="P105" s="23" t="s">
        <v>23</v>
      </c>
    </row>
    <row r="106" spans="1:16" s="2" customFormat="1" ht="14.25" customHeight="1" x14ac:dyDescent="0.2">
      <c r="J106" s="5"/>
      <c r="K106" s="18" t="s">
        <v>201</v>
      </c>
      <c r="L106" s="19">
        <v>1223000</v>
      </c>
      <c r="M106" s="20"/>
      <c r="N106" s="21"/>
      <c r="O106" s="22"/>
      <c r="P106" s="23"/>
    </row>
    <row r="107" spans="1:16" s="2" customFormat="1" ht="14.25" customHeight="1" x14ac:dyDescent="0.2">
      <c r="J107" s="5"/>
      <c r="K107" s="18" t="s">
        <v>24</v>
      </c>
      <c r="L107" s="19">
        <v>3205000</v>
      </c>
      <c r="M107" s="20"/>
      <c r="N107" s="21" t="s">
        <v>20</v>
      </c>
      <c r="O107" s="22">
        <v>0.09</v>
      </c>
      <c r="P107" s="23" t="s">
        <v>42</v>
      </c>
    </row>
    <row r="108" spans="1:16" s="2" customFormat="1" ht="14.25" customHeight="1" x14ac:dyDescent="0.2">
      <c r="J108" s="5"/>
      <c r="K108" s="18" t="s">
        <v>27</v>
      </c>
      <c r="L108" s="19">
        <v>2437000</v>
      </c>
      <c r="M108" s="20"/>
      <c r="N108" s="21"/>
      <c r="P108" s="23"/>
    </row>
    <row r="109" spans="1:16" s="2" customFormat="1" ht="14.25" customHeight="1" x14ac:dyDescent="0.2">
      <c r="J109" s="5"/>
      <c r="K109" s="18" t="s">
        <v>10</v>
      </c>
      <c r="L109" s="19">
        <v>504020</v>
      </c>
      <c r="M109" s="20"/>
      <c r="N109" s="24"/>
      <c r="P109" s="23" t="s">
        <v>43</v>
      </c>
    </row>
    <row r="110" spans="1:16" s="2" customFormat="1" ht="14.25" customHeight="1" x14ac:dyDescent="0.2">
      <c r="J110" s="5"/>
      <c r="K110" s="18" t="s">
        <v>12</v>
      </c>
      <c r="L110" s="19">
        <v>1340000</v>
      </c>
      <c r="M110" s="20"/>
      <c r="N110" s="24"/>
      <c r="O110" s="24"/>
      <c r="P110" s="25"/>
    </row>
    <row r="111" spans="1:16" s="2" customFormat="1" ht="14.25" customHeight="1" x14ac:dyDescent="0.2">
      <c r="J111" s="5"/>
      <c r="K111" s="18" t="s">
        <v>13</v>
      </c>
      <c r="L111" s="19">
        <v>200000</v>
      </c>
      <c r="M111" s="20"/>
      <c r="N111" s="24"/>
      <c r="O111" s="24"/>
      <c r="P111" s="25"/>
    </row>
    <row r="112" spans="1:16" s="2" customFormat="1" ht="14.25" customHeight="1" x14ac:dyDescent="0.2">
      <c r="J112" s="5"/>
      <c r="K112" s="18" t="s">
        <v>14</v>
      </c>
      <c r="L112" s="19">
        <v>155000</v>
      </c>
      <c r="M112" s="20"/>
      <c r="N112" s="24"/>
      <c r="O112" s="24"/>
      <c r="P112" s="25"/>
    </row>
    <row r="113" spans="10:16" s="2" customFormat="1" ht="14.25" customHeight="1" x14ac:dyDescent="0.2">
      <c r="J113" s="5"/>
      <c r="K113" s="18" t="s">
        <v>28</v>
      </c>
      <c r="L113" s="19">
        <v>580000</v>
      </c>
      <c r="M113" s="20"/>
      <c r="N113" s="24"/>
      <c r="O113" s="24"/>
      <c r="P113" s="25"/>
    </row>
    <row r="114" spans="10:16" s="2" customFormat="1" ht="14.25" customHeight="1" x14ac:dyDescent="0.2">
      <c r="J114" s="5"/>
      <c r="K114" s="18" t="s">
        <v>15</v>
      </c>
      <c r="L114" s="19">
        <v>985000</v>
      </c>
      <c r="M114" s="20"/>
      <c r="N114" s="24"/>
      <c r="O114" s="24"/>
      <c r="P114" s="25"/>
    </row>
    <row r="115" spans="10:16" s="2" customFormat="1" ht="14.25" customHeight="1" x14ac:dyDescent="0.2">
      <c r="J115" s="5" t="s">
        <v>26</v>
      </c>
      <c r="K115" s="18" t="s">
        <v>29</v>
      </c>
      <c r="L115" s="19">
        <v>168200</v>
      </c>
      <c r="M115" s="20"/>
      <c r="N115" s="24"/>
      <c r="O115" s="24"/>
      <c r="P115" s="25"/>
    </row>
    <row r="116" spans="10:16" s="2" customFormat="1" ht="14.25" customHeight="1" x14ac:dyDescent="0.2">
      <c r="J116" s="5"/>
      <c r="K116" s="18" t="s">
        <v>30</v>
      </c>
      <c r="L116" s="19">
        <v>252000</v>
      </c>
      <c r="M116" s="20"/>
      <c r="N116" s="24"/>
      <c r="O116" s="24"/>
      <c r="P116" s="25"/>
    </row>
    <row r="117" spans="10:16" s="2" customFormat="1" ht="14.25" customHeight="1" x14ac:dyDescent="0.2">
      <c r="J117" s="5"/>
      <c r="K117" s="18" t="s">
        <v>16</v>
      </c>
      <c r="L117" s="19">
        <v>2457216</v>
      </c>
      <c r="M117" s="20"/>
      <c r="N117" s="24"/>
      <c r="O117" s="24"/>
      <c r="P117" s="25"/>
    </row>
    <row r="118" spans="10:16" s="2" customFormat="1" ht="14.25" customHeight="1" x14ac:dyDescent="0.2">
      <c r="J118" s="5"/>
      <c r="K118" s="18" t="s">
        <v>31</v>
      </c>
      <c r="L118" s="19">
        <v>260000</v>
      </c>
      <c r="M118" s="20"/>
      <c r="N118" s="24"/>
      <c r="O118" s="24"/>
      <c r="P118" s="25"/>
    </row>
    <row r="119" spans="10:16" s="2" customFormat="1" ht="14.25" customHeight="1" x14ac:dyDescent="0.2">
      <c r="J119" s="5"/>
      <c r="K119" s="18" t="s">
        <v>32</v>
      </c>
      <c r="L119" s="19">
        <v>5101100</v>
      </c>
      <c r="M119" s="20"/>
      <c r="N119" s="24"/>
      <c r="O119" s="24"/>
      <c r="P119" s="25"/>
    </row>
    <row r="120" spans="10:16" s="2" customFormat="1" ht="14.25" customHeight="1" x14ac:dyDescent="0.2">
      <c r="J120" s="5" t="s">
        <v>40</v>
      </c>
      <c r="K120" s="18" t="s">
        <v>41</v>
      </c>
      <c r="L120" s="19">
        <v>200000</v>
      </c>
      <c r="M120" s="20"/>
      <c r="N120" s="24"/>
      <c r="O120" s="24"/>
      <c r="P120" s="25"/>
    </row>
    <row r="121" spans="10:16" s="2" customFormat="1" ht="14.25" customHeight="1" x14ac:dyDescent="0.2">
      <c r="J121" s="5"/>
      <c r="K121" s="18" t="s">
        <v>33</v>
      </c>
      <c r="L121" s="19">
        <v>600000</v>
      </c>
      <c r="M121" s="20"/>
      <c r="N121" s="24"/>
      <c r="O121" s="24"/>
      <c r="P121" s="25"/>
    </row>
    <row r="122" spans="10:16" s="2" customFormat="1" ht="14.25" customHeight="1" x14ac:dyDescent="0.2">
      <c r="J122" s="5"/>
      <c r="K122" s="18" t="s">
        <v>39</v>
      </c>
      <c r="L122" s="19">
        <v>521000</v>
      </c>
      <c r="M122" s="20"/>
      <c r="N122" s="24"/>
      <c r="O122" s="24"/>
      <c r="P122" s="25"/>
    </row>
    <row r="123" spans="10:16" s="2" customFormat="1" ht="14.25" customHeight="1" x14ac:dyDescent="0.2">
      <c r="J123" s="5"/>
      <c r="K123" s="18" t="s">
        <v>34</v>
      </c>
      <c r="L123" s="19">
        <v>644000</v>
      </c>
      <c r="M123" s="20"/>
      <c r="N123" s="24"/>
      <c r="O123" s="24"/>
      <c r="P123" s="25"/>
    </row>
    <row r="124" spans="10:16" s="2" customFormat="1" ht="14.25" customHeight="1" x14ac:dyDescent="0.2">
      <c r="J124" s="5">
        <f>SUM(C57:I57)</f>
        <v>6068820</v>
      </c>
      <c r="K124" s="18" t="s">
        <v>35</v>
      </c>
      <c r="L124" s="19">
        <v>844800</v>
      </c>
      <c r="M124" s="20"/>
      <c r="N124" s="24"/>
      <c r="O124" s="24"/>
      <c r="P124" s="25"/>
    </row>
    <row r="125" spans="10:16" s="2" customFormat="1" ht="14.25" customHeight="1" x14ac:dyDescent="0.2">
      <c r="J125" s="5"/>
      <c r="K125" s="18" t="s">
        <v>36</v>
      </c>
      <c r="L125" s="19">
        <v>1100000</v>
      </c>
      <c r="M125" s="20"/>
      <c r="N125" s="24"/>
      <c r="O125" s="24"/>
      <c r="P125" s="25"/>
    </row>
    <row r="126" spans="10:16" s="2" customFormat="1" ht="14.25" customHeight="1" x14ac:dyDescent="0.2">
      <c r="J126" s="5"/>
      <c r="K126" s="18" t="s">
        <v>17</v>
      </c>
      <c r="L126" s="19">
        <v>2000</v>
      </c>
      <c r="M126" s="20"/>
      <c r="N126" s="24"/>
      <c r="O126" s="24"/>
      <c r="P126" s="25"/>
    </row>
    <row r="127" spans="10:16" s="2" customFormat="1" ht="14.25" customHeight="1" x14ac:dyDescent="0.2">
      <c r="J127" s="5"/>
      <c r="K127" s="18" t="s">
        <v>202</v>
      </c>
      <c r="L127" s="19">
        <v>393467</v>
      </c>
      <c r="M127" s="20"/>
      <c r="N127" s="24"/>
      <c r="O127" s="24"/>
      <c r="P127" s="25"/>
    </row>
    <row r="128" spans="10:16" s="2" customFormat="1" ht="14.25" customHeight="1" x14ac:dyDescent="0.2">
      <c r="J128" s="5"/>
      <c r="K128" s="18" t="s">
        <v>18</v>
      </c>
      <c r="L128" s="19">
        <v>0</v>
      </c>
      <c r="M128" s="20"/>
      <c r="N128" s="24"/>
      <c r="O128" s="24"/>
      <c r="P128" s="25"/>
    </row>
    <row r="129" spans="10:16" s="2" customFormat="1" ht="15.75" customHeight="1" x14ac:dyDescent="0.2">
      <c r="J129" s="5"/>
      <c r="K129" s="26" t="s">
        <v>21</v>
      </c>
      <c r="L129" s="27">
        <f>SUM(L105:L128)</f>
        <v>40768340</v>
      </c>
      <c r="M129" s="28"/>
      <c r="N129" s="29"/>
      <c r="O129" s="24"/>
      <c r="P129" s="25"/>
    </row>
    <row r="130" spans="10:16" s="2" customFormat="1" ht="15.75" customHeight="1" x14ac:dyDescent="0.2">
      <c r="J130" s="5"/>
      <c r="K130" s="30"/>
      <c r="L130" s="24"/>
      <c r="M130" s="24"/>
      <c r="N130" s="24"/>
      <c r="O130" s="24"/>
      <c r="P130" s="25"/>
    </row>
    <row r="131" spans="10:16" s="2" customFormat="1" ht="15.75" customHeight="1" x14ac:dyDescent="0.2">
      <c r="J131" s="5"/>
      <c r="K131" s="30"/>
      <c r="L131" s="24"/>
      <c r="M131" s="24"/>
      <c r="N131" s="24"/>
      <c r="O131" s="24"/>
      <c r="P131" s="25"/>
    </row>
    <row r="132" spans="10:16" s="2" customFormat="1" ht="15.75" customHeight="1" x14ac:dyDescent="0.2">
      <c r="J132" s="5"/>
      <c r="K132" s="30"/>
      <c r="L132" s="24"/>
      <c r="M132" s="24"/>
      <c r="N132" s="24"/>
      <c r="O132" s="24"/>
      <c r="P132" s="25"/>
    </row>
    <row r="133" spans="10:16" s="2" customFormat="1" ht="15.75" customHeight="1" x14ac:dyDescent="0.2">
      <c r="J133" s="5"/>
      <c r="K133" s="30"/>
      <c r="L133" s="24"/>
      <c r="M133" s="24"/>
      <c r="N133" s="24"/>
      <c r="O133" s="24"/>
      <c r="P133" s="25"/>
    </row>
    <row r="134" spans="10:16" s="2" customFormat="1" ht="15.75" customHeight="1" x14ac:dyDescent="0.2">
      <c r="J134" s="5"/>
      <c r="K134" s="30"/>
      <c r="L134" s="24"/>
      <c r="M134" s="24"/>
      <c r="N134" s="24"/>
      <c r="O134" s="25"/>
      <c r="P134" s="25"/>
    </row>
    <row r="135" spans="10:16" s="2" customFormat="1" ht="15.75" customHeight="1" x14ac:dyDescent="0.2">
      <c r="J135" s="5"/>
      <c r="K135" s="30"/>
      <c r="L135" s="24"/>
      <c r="M135" s="24"/>
      <c r="N135" s="24"/>
      <c r="O135" s="25"/>
      <c r="P135" s="25"/>
    </row>
    <row r="136" spans="10:16" s="2" customFormat="1" ht="15.75" customHeight="1" x14ac:dyDescent="0.2">
      <c r="J136" s="5"/>
      <c r="K136" s="30"/>
      <c r="L136" s="24"/>
      <c r="M136" s="24"/>
      <c r="N136" s="24"/>
      <c r="O136" s="25"/>
      <c r="P136" s="25"/>
    </row>
    <row r="137" spans="10:16" s="2" customFormat="1" ht="15.75" customHeight="1" x14ac:dyDescent="0.2">
      <c r="J137" s="5"/>
      <c r="K137" s="30"/>
      <c r="L137" s="24"/>
      <c r="M137" s="24"/>
      <c r="N137" s="24"/>
      <c r="O137" s="25"/>
      <c r="P137" s="25"/>
    </row>
    <row r="138" spans="10:16" s="2" customFormat="1" ht="15.75" customHeight="1" x14ac:dyDescent="0.2">
      <c r="J138" s="5"/>
      <c r="K138" s="30"/>
      <c r="L138" s="24"/>
      <c r="M138" s="24"/>
      <c r="N138" s="24"/>
      <c r="O138" s="25"/>
      <c r="P138" s="25"/>
    </row>
    <row r="139" spans="10:16" s="2" customFormat="1" ht="15.75" customHeight="1" x14ac:dyDescent="0.2">
      <c r="J139" s="5"/>
      <c r="K139" s="30"/>
      <c r="L139" s="24"/>
      <c r="M139" s="24"/>
      <c r="N139" s="24"/>
      <c r="O139" s="25"/>
      <c r="P139" s="25"/>
    </row>
    <row r="140" spans="10:16" s="2" customFormat="1" ht="15.75" customHeight="1" x14ac:dyDescent="0.2">
      <c r="J140" s="5"/>
      <c r="K140" s="30"/>
      <c r="L140" s="24"/>
      <c r="M140" s="24"/>
      <c r="N140" s="24"/>
      <c r="O140" s="25"/>
      <c r="P140" s="25"/>
    </row>
    <row r="141" spans="10:16" s="2" customFormat="1" ht="15.75" customHeight="1" x14ac:dyDescent="0.2">
      <c r="J141" s="5"/>
      <c r="K141" s="30"/>
      <c r="L141" s="24"/>
      <c r="M141" s="24"/>
      <c r="N141" s="24"/>
      <c r="O141" s="25"/>
      <c r="P141" s="25"/>
    </row>
    <row r="142" spans="10:16" s="2" customFormat="1" ht="15.75" customHeight="1" x14ac:dyDescent="0.2">
      <c r="J142" s="5"/>
      <c r="K142" s="30"/>
      <c r="L142" s="24"/>
      <c r="M142" s="24"/>
      <c r="N142" s="24"/>
      <c r="O142" s="25"/>
      <c r="P142" s="25"/>
    </row>
    <row r="143" spans="10:16" s="2" customFormat="1" ht="15.75" customHeight="1" x14ac:dyDescent="0.2">
      <c r="J143" s="5"/>
      <c r="K143" s="30"/>
      <c r="L143" s="24"/>
      <c r="M143" s="24"/>
      <c r="N143" s="24"/>
      <c r="O143" s="25"/>
      <c r="P143" s="25"/>
    </row>
    <row r="144" spans="10:16" s="2" customFormat="1" ht="15.75" customHeight="1" x14ac:dyDescent="0.2">
      <c r="J144" s="5"/>
      <c r="K144" s="30"/>
      <c r="L144" s="24"/>
      <c r="M144" s="24"/>
      <c r="N144" s="24"/>
      <c r="O144" s="25"/>
      <c r="P144" s="25"/>
    </row>
    <row r="145" spans="1:16" s="2" customFormat="1" ht="15.75" customHeight="1" x14ac:dyDescent="0.2">
      <c r="J145" s="5"/>
      <c r="K145" s="30"/>
      <c r="L145" s="24"/>
      <c r="M145" s="24"/>
      <c r="N145" s="24"/>
      <c r="O145" s="25"/>
      <c r="P145" s="25"/>
    </row>
    <row r="146" spans="1:16" s="2" customFormat="1" ht="15.75" customHeight="1" x14ac:dyDescent="0.2">
      <c r="J146" s="5"/>
      <c r="K146" s="30"/>
      <c r="L146" s="24"/>
      <c r="M146" s="24"/>
      <c r="N146" s="24"/>
      <c r="O146" s="25"/>
      <c r="P146" s="25"/>
    </row>
    <row r="147" spans="1:16" s="2" customFormat="1" ht="15.75" customHeight="1" x14ac:dyDescent="0.2">
      <c r="J147" s="5"/>
      <c r="K147" s="30"/>
      <c r="L147" s="24"/>
      <c r="M147" s="24"/>
      <c r="N147" s="24"/>
      <c r="O147" s="25"/>
      <c r="P147" s="25"/>
    </row>
    <row r="148" spans="1:16" s="2" customFormat="1" ht="15.75" customHeight="1" x14ac:dyDescent="0.2">
      <c r="J148" s="5">
        <f>SUM(C82:I82)</f>
        <v>64913490</v>
      </c>
      <c r="K148" s="30"/>
      <c r="L148" s="24"/>
      <c r="M148" s="24"/>
      <c r="N148" s="24"/>
      <c r="O148" s="25"/>
      <c r="P148" s="25"/>
    </row>
    <row r="149" spans="1:16" s="2" customFormat="1" ht="15.75" customHeight="1" x14ac:dyDescent="0.2">
      <c r="J149" s="5" t="e">
        <f>SUM(#REF!)</f>
        <v>#REF!</v>
      </c>
      <c r="K149" s="30"/>
      <c r="L149" s="24"/>
      <c r="M149" s="24"/>
      <c r="N149" s="24"/>
      <c r="O149" s="25"/>
      <c r="P149" s="25"/>
    </row>
    <row r="150" spans="1:16" s="2" customFormat="1" ht="15.75" customHeight="1" x14ac:dyDescent="0.2">
      <c r="J150" s="5"/>
      <c r="K150" s="30"/>
      <c r="L150" s="24"/>
      <c r="M150" s="24"/>
      <c r="N150" s="24"/>
      <c r="O150" s="25"/>
      <c r="P150" s="25"/>
    </row>
    <row r="151" spans="1:16" s="2" customFormat="1" ht="15.75" customHeight="1" x14ac:dyDescent="0.2">
      <c r="J151" s="5"/>
      <c r="K151" s="30"/>
      <c r="L151" s="24"/>
      <c r="M151" s="24"/>
      <c r="N151" s="24"/>
      <c r="O151" s="25"/>
      <c r="P151" s="25"/>
    </row>
    <row r="152" spans="1:16" s="2" customFormat="1" ht="15.75" customHeight="1" x14ac:dyDescent="0.2">
      <c r="J152" s="5">
        <f>SUM(C89:I89)</f>
        <v>0</v>
      </c>
      <c r="K152" s="31"/>
      <c r="L152" s="32"/>
      <c r="M152" s="32"/>
      <c r="N152" s="32"/>
    </row>
    <row r="153" spans="1:16" s="2" customFormat="1" ht="15.75" customHeight="1" x14ac:dyDescent="0.2">
      <c r="J153" s="5"/>
      <c r="K153" s="5"/>
    </row>
    <row r="154" spans="1:16" s="2" customFormat="1" ht="15.75" customHeight="1" x14ac:dyDescent="0.2">
      <c r="J154" s="5"/>
      <c r="K154" s="5"/>
    </row>
    <row r="155" spans="1:16" s="2" customFormat="1" ht="15.75" customHeight="1" x14ac:dyDescent="0.2">
      <c r="J155" s="5"/>
      <c r="K155" s="5"/>
    </row>
    <row r="156" spans="1:16" s="7" customFormat="1" ht="15.75" customHeight="1" x14ac:dyDescent="0.2">
      <c r="A156" s="2"/>
      <c r="B156" s="2"/>
      <c r="C156" s="2"/>
      <c r="D156" s="2"/>
      <c r="E156" s="2"/>
      <c r="F156" s="2"/>
      <c r="G156" s="2"/>
      <c r="H156" s="2"/>
      <c r="I156" s="2"/>
      <c r="J156" s="6">
        <f>SUM(C95:I95)</f>
        <v>0</v>
      </c>
      <c r="K156" s="6"/>
    </row>
    <row r="157" spans="1:16" s="7" customFormat="1" ht="15.75" customHeight="1" x14ac:dyDescent="0.2">
      <c r="A157" s="2"/>
      <c r="B157" s="2"/>
      <c r="C157" s="2"/>
      <c r="D157" s="2"/>
      <c r="E157" s="2"/>
      <c r="F157" s="2"/>
      <c r="G157" s="2"/>
      <c r="H157" s="2"/>
      <c r="I157" s="2"/>
      <c r="J157" s="6"/>
      <c r="K157" s="6"/>
    </row>
    <row r="158" spans="1:16" s="7" customFormat="1" ht="15.75" customHeight="1" x14ac:dyDescent="0.2">
      <c r="A158" s="2"/>
      <c r="B158" s="2"/>
      <c r="C158" s="2"/>
      <c r="D158" s="2"/>
      <c r="E158" s="2"/>
      <c r="F158" s="2"/>
      <c r="G158" s="2"/>
      <c r="H158" s="2"/>
      <c r="I158" s="2"/>
      <c r="J158" s="6"/>
      <c r="K158" s="6"/>
    </row>
    <row r="159" spans="1:16" s="2" customFormat="1" ht="15.75" customHeight="1" x14ac:dyDescent="0.2">
      <c r="J159" s="5"/>
      <c r="K159" s="5"/>
    </row>
    <row r="160" spans="1:16" s="7" customFormat="1" ht="15.75" customHeight="1" x14ac:dyDescent="0.2">
      <c r="A160" s="2"/>
      <c r="B160" s="2"/>
      <c r="C160" s="2"/>
      <c r="D160" s="2"/>
      <c r="E160" s="2"/>
      <c r="F160" s="2"/>
      <c r="G160" s="2"/>
      <c r="H160" s="2"/>
      <c r="I160" s="2"/>
      <c r="J160" s="5">
        <f>SUM(C100:I100)</f>
        <v>0</v>
      </c>
      <c r="K160" s="6"/>
    </row>
    <row r="161" spans="1:11" s="7" customFormat="1" ht="15.75" customHeight="1" x14ac:dyDescent="0.2">
      <c r="A161" s="2"/>
      <c r="B161" s="2"/>
      <c r="C161" s="2"/>
      <c r="D161" s="2"/>
      <c r="E161" s="2"/>
      <c r="F161" s="2"/>
      <c r="G161" s="2"/>
      <c r="H161" s="2"/>
      <c r="I161" s="2"/>
      <c r="J161" s="5">
        <f>SUM(C103:I103)</f>
        <v>0</v>
      </c>
      <c r="K161" s="6"/>
    </row>
    <row r="162" spans="1:11" s="7" customFormat="1" ht="15.75" customHeight="1" x14ac:dyDescent="0.2">
      <c r="A162" s="2"/>
      <c r="B162" s="2"/>
      <c r="C162" s="2"/>
      <c r="D162" s="2"/>
      <c r="E162" s="2"/>
      <c r="F162" s="2"/>
      <c r="G162" s="2"/>
      <c r="H162" s="2"/>
      <c r="I162" s="2"/>
      <c r="J162" s="6"/>
      <c r="K162" s="6"/>
    </row>
    <row r="163" spans="1:11" s="7" customFormat="1" ht="15.75" customHeight="1" x14ac:dyDescent="0.2">
      <c r="A163" s="2"/>
      <c r="B163" s="2"/>
      <c r="C163" s="2"/>
      <c r="D163" s="2"/>
      <c r="E163" s="2"/>
      <c r="F163" s="2"/>
      <c r="G163" s="2"/>
      <c r="H163" s="2"/>
      <c r="I163" s="2"/>
      <c r="J163" s="6"/>
      <c r="K163" s="6"/>
    </row>
    <row r="164" spans="1:11" s="7" customFormat="1" ht="15.75" customHeight="1" x14ac:dyDescent="0.2">
      <c r="A164" s="2"/>
      <c r="B164" s="2"/>
      <c r="C164" s="2"/>
      <c r="D164" s="2"/>
      <c r="E164" s="2"/>
      <c r="F164" s="2"/>
      <c r="G164" s="2"/>
      <c r="H164" s="2"/>
      <c r="I164" s="2"/>
      <c r="J164" s="5" t="e">
        <f>SUM(#REF!)</f>
        <v>#REF!</v>
      </c>
      <c r="K164" s="6"/>
    </row>
    <row r="165" spans="1:11" s="2" customFormat="1" ht="15.75" customHeight="1" x14ac:dyDescent="0.2">
      <c r="J165" s="6"/>
      <c r="K165" s="5"/>
    </row>
    <row r="166" spans="1:11" s="2" customFormat="1" ht="15.75" customHeight="1" x14ac:dyDescent="0.2">
      <c r="J166" s="6"/>
      <c r="K166" s="5"/>
    </row>
    <row r="167" spans="1:11" s="2" customFormat="1" ht="15.75" customHeight="1" x14ac:dyDescent="0.2">
      <c r="J167" s="6"/>
      <c r="K167" s="5"/>
    </row>
    <row r="168" spans="1:11" s="2" customFormat="1" ht="15.75" customHeight="1" x14ac:dyDescent="0.2">
      <c r="J168" s="5"/>
      <c r="K168" s="5"/>
    </row>
    <row r="169" spans="1:11" s="2" customFormat="1" ht="15.75" customHeight="1" x14ac:dyDescent="0.2">
      <c r="J169" s="5"/>
      <c r="K169" s="5"/>
    </row>
    <row r="170" spans="1:11" s="2" customFormat="1" ht="15.75" customHeight="1" x14ac:dyDescent="0.2">
      <c r="J170" s="5"/>
      <c r="K170" s="5"/>
    </row>
    <row r="171" spans="1:11" s="2" customFormat="1" ht="15.75" customHeight="1" x14ac:dyDescent="0.2">
      <c r="J171" s="5"/>
      <c r="K171" s="5"/>
    </row>
    <row r="172" spans="1:11" s="2" customFormat="1" x14ac:dyDescent="0.2"/>
    <row r="173" spans="1:11" s="2" customFormat="1" x14ac:dyDescent="0.2"/>
    <row r="174" spans="1:11" s="2" customFormat="1" x14ac:dyDescent="0.2"/>
    <row r="175" spans="1:11" s="2" customFormat="1" x14ac:dyDescent="0.2"/>
    <row r="176" spans="1:11" s="2" customFormat="1" x14ac:dyDescent="0.2"/>
    <row r="177" s="2" customFormat="1" x14ac:dyDescent="0.2"/>
    <row r="178" s="2" customFormat="1" x14ac:dyDescent="0.2"/>
    <row r="179" s="2" customFormat="1" x14ac:dyDescent="0.2"/>
    <row r="180" s="2" customFormat="1" x14ac:dyDescent="0.2"/>
    <row r="181" s="2" customFormat="1" x14ac:dyDescent="0.2"/>
    <row r="182" s="2" customFormat="1" x14ac:dyDescent="0.2"/>
    <row r="183" s="2" customFormat="1" x14ac:dyDescent="0.2"/>
    <row r="184" s="2" customFormat="1" x14ac:dyDescent="0.2"/>
    <row r="185" s="2" customFormat="1" x14ac:dyDescent="0.2"/>
    <row r="186" s="2" customFormat="1" x14ac:dyDescent="0.2"/>
    <row r="187" s="2" customFormat="1" x14ac:dyDescent="0.2"/>
    <row r="188" s="2" customFormat="1" x14ac:dyDescent="0.2"/>
    <row r="189" s="2" customFormat="1" x14ac:dyDescent="0.2"/>
    <row r="190" s="2" customFormat="1" x14ac:dyDescent="0.2"/>
    <row r="191" s="2" customFormat="1" x14ac:dyDescent="0.2"/>
    <row r="192" s="2" customFormat="1" x14ac:dyDescent="0.2"/>
    <row r="193" spans="1:9" s="2" customFormat="1" x14ac:dyDescent="0.2"/>
    <row r="194" spans="1:9" s="2" customFormat="1" x14ac:dyDescent="0.2"/>
    <row r="195" spans="1:9" s="2" customFormat="1" x14ac:dyDescent="0.2"/>
    <row r="196" spans="1:9" s="2" customFormat="1" x14ac:dyDescent="0.2"/>
    <row r="197" spans="1:9" s="2" customFormat="1" x14ac:dyDescent="0.2"/>
    <row r="198" spans="1:9" s="2" customFormat="1" x14ac:dyDescent="0.2"/>
    <row r="199" spans="1:9" s="2" customFormat="1" x14ac:dyDescent="0.2"/>
    <row r="200" spans="1:9" s="2" customFormat="1" x14ac:dyDescent="0.2"/>
    <row r="201" spans="1:9" s="2" customFormat="1" x14ac:dyDescent="0.2"/>
    <row r="202" spans="1:9" s="2" customFormat="1" x14ac:dyDescent="0.2"/>
    <row r="203" spans="1:9" s="2" customFormat="1" x14ac:dyDescent="0.2"/>
    <row r="204" spans="1:9" s="2" customFormat="1" x14ac:dyDescent="0.2"/>
    <row r="205" spans="1:9" s="2" customFormat="1" x14ac:dyDescent="0.2"/>
    <row r="206" spans="1:9" s="2" customFormat="1" x14ac:dyDescent="0.2">
      <c r="A206"/>
      <c r="B206"/>
      <c r="C206"/>
      <c r="D206"/>
      <c r="E206"/>
      <c r="F206"/>
      <c r="G206"/>
      <c r="H206"/>
      <c r="I206"/>
    </row>
    <row r="207" spans="1:9" s="2" customFormat="1" x14ac:dyDescent="0.2">
      <c r="A207"/>
      <c r="B207"/>
      <c r="C207"/>
      <c r="D207"/>
      <c r="E207"/>
      <c r="F207"/>
      <c r="G207"/>
      <c r="H207"/>
      <c r="I207"/>
    </row>
    <row r="208" spans="1:9" s="2" customFormat="1" x14ac:dyDescent="0.2">
      <c r="A208"/>
      <c r="B208"/>
      <c r="C208"/>
      <c r="D208"/>
      <c r="E208"/>
      <c r="F208"/>
      <c r="G208"/>
      <c r="H208"/>
      <c r="I208"/>
    </row>
    <row r="209" spans="1:9" s="2" customFormat="1" x14ac:dyDescent="0.2">
      <c r="A209"/>
      <c r="B209"/>
      <c r="C209"/>
      <c r="D209"/>
      <c r="E209"/>
      <c r="F209"/>
      <c r="G209"/>
      <c r="H209"/>
      <c r="I209"/>
    </row>
    <row r="210" spans="1:9" s="2" customFormat="1" x14ac:dyDescent="0.2">
      <c r="A210"/>
      <c r="B210"/>
      <c r="C210"/>
      <c r="D210"/>
      <c r="E210"/>
      <c r="F210"/>
      <c r="G210"/>
      <c r="H210"/>
      <c r="I210"/>
    </row>
    <row r="211" spans="1:9" s="2" customFormat="1" x14ac:dyDescent="0.2">
      <c r="A211"/>
      <c r="B211"/>
      <c r="C211"/>
      <c r="D211"/>
      <c r="E211"/>
      <c r="F211"/>
      <c r="G211"/>
      <c r="H211"/>
      <c r="I211"/>
    </row>
    <row r="212" spans="1:9" s="2" customFormat="1" x14ac:dyDescent="0.2">
      <c r="A212"/>
      <c r="B212"/>
      <c r="C212"/>
      <c r="D212"/>
      <c r="E212"/>
      <c r="F212"/>
      <c r="G212"/>
      <c r="H212"/>
      <c r="I212"/>
    </row>
    <row r="213" spans="1:9" s="2" customFormat="1" x14ac:dyDescent="0.2">
      <c r="A213"/>
      <c r="B213"/>
      <c r="C213"/>
      <c r="D213"/>
      <c r="E213"/>
      <c r="F213"/>
      <c r="G213"/>
      <c r="H213"/>
      <c r="I213"/>
    </row>
    <row r="214" spans="1:9" s="2" customFormat="1" x14ac:dyDescent="0.2">
      <c r="A214"/>
      <c r="B214"/>
      <c r="C214"/>
      <c r="D214"/>
      <c r="E214"/>
      <c r="F214"/>
      <c r="G214"/>
      <c r="H214"/>
      <c r="I214"/>
    </row>
    <row r="215" spans="1:9" s="2" customFormat="1" x14ac:dyDescent="0.2">
      <c r="A215"/>
      <c r="B215"/>
      <c r="C215"/>
      <c r="D215"/>
      <c r="E215"/>
      <c r="F215"/>
      <c r="G215"/>
      <c r="H215"/>
      <c r="I215"/>
    </row>
    <row r="216" spans="1:9" s="2" customFormat="1" x14ac:dyDescent="0.2">
      <c r="A216"/>
      <c r="B216"/>
      <c r="C216"/>
      <c r="D216"/>
      <c r="E216"/>
      <c r="F216"/>
      <c r="G216"/>
      <c r="H216"/>
      <c r="I216"/>
    </row>
    <row r="217" spans="1:9" s="2" customFormat="1" x14ac:dyDescent="0.2">
      <c r="A217"/>
      <c r="B217"/>
      <c r="C217"/>
      <c r="D217"/>
      <c r="E217"/>
      <c r="F217"/>
      <c r="G217"/>
      <c r="H217"/>
      <c r="I217"/>
    </row>
    <row r="218" spans="1:9" s="2" customFormat="1" x14ac:dyDescent="0.2">
      <c r="A218"/>
      <c r="B218"/>
      <c r="C218"/>
      <c r="D218"/>
      <c r="E218"/>
      <c r="F218"/>
      <c r="G218"/>
      <c r="H218"/>
      <c r="I218"/>
    </row>
    <row r="219" spans="1:9" s="2" customFormat="1" x14ac:dyDescent="0.2">
      <c r="A219"/>
      <c r="B219"/>
      <c r="C219"/>
      <c r="D219"/>
      <c r="E219"/>
      <c r="F219"/>
      <c r="G219"/>
      <c r="H219"/>
      <c r="I219"/>
    </row>
    <row r="220" spans="1:9" s="2" customFormat="1" x14ac:dyDescent="0.2">
      <c r="A220"/>
      <c r="B220"/>
      <c r="C220"/>
      <c r="D220"/>
      <c r="E220"/>
      <c r="F220"/>
      <c r="G220"/>
      <c r="H220"/>
      <c r="I220"/>
    </row>
    <row r="221" spans="1:9" s="2" customFormat="1" x14ac:dyDescent="0.2">
      <c r="A221"/>
      <c r="B221"/>
      <c r="C221"/>
      <c r="D221"/>
      <c r="E221"/>
      <c r="F221"/>
      <c r="G221"/>
      <c r="H221"/>
      <c r="I221"/>
    </row>
    <row r="222" spans="1:9" s="2" customFormat="1" x14ac:dyDescent="0.2">
      <c r="A222"/>
      <c r="B222"/>
      <c r="C222"/>
      <c r="D222"/>
      <c r="E222"/>
      <c r="F222"/>
      <c r="G222"/>
      <c r="H222"/>
      <c r="I222"/>
    </row>
    <row r="223" spans="1:9" s="2" customFormat="1" x14ac:dyDescent="0.2">
      <c r="A223"/>
      <c r="B223"/>
      <c r="C223"/>
      <c r="D223"/>
      <c r="E223"/>
      <c r="F223"/>
      <c r="G223"/>
      <c r="H223"/>
      <c r="I223"/>
    </row>
    <row r="224" spans="1:9" s="2" customFormat="1" x14ac:dyDescent="0.2">
      <c r="A224"/>
      <c r="B224"/>
      <c r="C224"/>
      <c r="D224"/>
      <c r="E224"/>
      <c r="F224"/>
      <c r="G224"/>
      <c r="H224"/>
      <c r="I224"/>
    </row>
    <row r="225" spans="1:9" s="2" customFormat="1" x14ac:dyDescent="0.2">
      <c r="A225"/>
      <c r="B225"/>
      <c r="C225"/>
      <c r="D225"/>
      <c r="E225"/>
      <c r="F225"/>
      <c r="G225"/>
      <c r="H225"/>
      <c r="I225"/>
    </row>
    <row r="226" spans="1:9" s="2" customFormat="1" x14ac:dyDescent="0.2">
      <c r="A226"/>
      <c r="B226"/>
      <c r="C226"/>
      <c r="D226"/>
      <c r="E226"/>
      <c r="F226"/>
      <c r="G226"/>
      <c r="H226"/>
      <c r="I226"/>
    </row>
    <row r="227" spans="1:9" s="2" customFormat="1" x14ac:dyDescent="0.2">
      <c r="A227"/>
      <c r="B227"/>
      <c r="C227"/>
      <c r="D227"/>
      <c r="E227"/>
      <c r="F227"/>
      <c r="G227"/>
      <c r="H227"/>
      <c r="I227"/>
    </row>
    <row r="228" spans="1:9" s="2" customFormat="1" x14ac:dyDescent="0.2">
      <c r="A228"/>
      <c r="B228"/>
      <c r="C228"/>
      <c r="D228"/>
      <c r="E228"/>
      <c r="F228"/>
      <c r="G228"/>
      <c r="H228"/>
      <c r="I228"/>
    </row>
    <row r="229" spans="1:9" s="2" customFormat="1" x14ac:dyDescent="0.2">
      <c r="A229"/>
      <c r="B229"/>
      <c r="C229"/>
      <c r="D229"/>
      <c r="E229"/>
      <c r="F229"/>
      <c r="G229"/>
      <c r="H229"/>
      <c r="I229"/>
    </row>
    <row r="230" spans="1:9" s="2" customFormat="1" x14ac:dyDescent="0.2">
      <c r="A230"/>
      <c r="B230"/>
      <c r="C230"/>
      <c r="D230"/>
      <c r="E230"/>
      <c r="F230"/>
      <c r="G230"/>
      <c r="H230"/>
      <c r="I230"/>
    </row>
    <row r="231" spans="1:9" s="2" customFormat="1" x14ac:dyDescent="0.2">
      <c r="A231"/>
      <c r="B231"/>
      <c r="C231"/>
      <c r="D231"/>
      <c r="E231"/>
      <c r="F231"/>
      <c r="G231"/>
      <c r="H231"/>
      <c r="I231"/>
    </row>
    <row r="232" spans="1:9" s="2" customFormat="1" x14ac:dyDescent="0.2">
      <c r="A232"/>
      <c r="B232"/>
      <c r="C232"/>
      <c r="D232"/>
      <c r="E232"/>
      <c r="F232"/>
      <c r="G232"/>
      <c r="H232"/>
      <c r="I232"/>
    </row>
    <row r="233" spans="1:9" s="2" customFormat="1" x14ac:dyDescent="0.2">
      <c r="A233"/>
      <c r="B233"/>
      <c r="C233"/>
      <c r="D233"/>
      <c r="E233"/>
      <c r="F233"/>
      <c r="G233"/>
      <c r="H233"/>
      <c r="I233"/>
    </row>
    <row r="234" spans="1:9" s="2" customFormat="1" x14ac:dyDescent="0.2">
      <c r="A234"/>
      <c r="B234"/>
      <c r="C234"/>
      <c r="D234"/>
      <c r="E234"/>
      <c r="F234"/>
      <c r="G234"/>
      <c r="H234"/>
      <c r="I234"/>
    </row>
    <row r="235" spans="1:9" s="2" customFormat="1" x14ac:dyDescent="0.2">
      <c r="A235"/>
      <c r="B235"/>
      <c r="C235"/>
      <c r="D235"/>
      <c r="E235"/>
      <c r="F235"/>
      <c r="G235"/>
      <c r="H235"/>
      <c r="I235"/>
    </row>
    <row r="236" spans="1:9" s="2" customFormat="1" x14ac:dyDescent="0.2">
      <c r="A236"/>
      <c r="B236"/>
      <c r="C236"/>
      <c r="D236"/>
      <c r="E236"/>
      <c r="F236"/>
      <c r="G236"/>
      <c r="H236"/>
      <c r="I236"/>
    </row>
    <row r="237" spans="1:9" s="2" customFormat="1" x14ac:dyDescent="0.2">
      <c r="A237"/>
      <c r="B237"/>
      <c r="C237"/>
      <c r="D237"/>
      <c r="E237"/>
      <c r="F237"/>
      <c r="G237"/>
      <c r="H237"/>
      <c r="I237"/>
    </row>
    <row r="238" spans="1:9" s="2" customFormat="1" x14ac:dyDescent="0.2">
      <c r="A238"/>
      <c r="B238"/>
      <c r="C238"/>
      <c r="D238"/>
      <c r="E238"/>
      <c r="F238"/>
      <c r="G238"/>
      <c r="H238"/>
      <c r="I238"/>
    </row>
    <row r="239" spans="1:9" s="2" customFormat="1" x14ac:dyDescent="0.2">
      <c r="A239"/>
      <c r="B239"/>
      <c r="C239"/>
      <c r="D239"/>
      <c r="E239"/>
      <c r="F239"/>
      <c r="G239"/>
      <c r="H239"/>
      <c r="I239"/>
    </row>
    <row r="240" spans="1:9" s="2" customFormat="1" x14ac:dyDescent="0.2">
      <c r="A240"/>
      <c r="B240"/>
      <c r="C240"/>
      <c r="D240"/>
      <c r="E240"/>
      <c r="F240"/>
      <c r="G240"/>
      <c r="H240"/>
      <c r="I240"/>
    </row>
    <row r="241" spans="1:9" s="2" customFormat="1" x14ac:dyDescent="0.2">
      <c r="A241"/>
      <c r="B241"/>
      <c r="C241"/>
      <c r="D241"/>
      <c r="E241"/>
      <c r="F241"/>
      <c r="G241"/>
      <c r="H241"/>
      <c r="I241"/>
    </row>
    <row r="242" spans="1:9" s="2" customFormat="1" x14ac:dyDescent="0.2">
      <c r="A242"/>
      <c r="B242"/>
      <c r="C242"/>
      <c r="D242"/>
      <c r="E242"/>
      <c r="F242"/>
      <c r="G242"/>
      <c r="H242"/>
      <c r="I242"/>
    </row>
    <row r="243" spans="1:9" s="2" customFormat="1" x14ac:dyDescent="0.2">
      <c r="A243"/>
      <c r="B243"/>
      <c r="C243"/>
      <c r="D243"/>
      <c r="E243"/>
      <c r="F243"/>
      <c r="G243"/>
      <c r="H243"/>
      <c r="I243"/>
    </row>
    <row r="244" spans="1:9" s="2" customFormat="1" x14ac:dyDescent="0.2">
      <c r="A244"/>
      <c r="B244"/>
      <c r="C244"/>
      <c r="D244"/>
      <c r="E244"/>
      <c r="F244"/>
      <c r="G244"/>
      <c r="H244"/>
      <c r="I244"/>
    </row>
    <row r="245" spans="1:9" s="2" customFormat="1" x14ac:dyDescent="0.2">
      <c r="A245"/>
      <c r="B245"/>
      <c r="C245"/>
      <c r="D245"/>
      <c r="E245"/>
      <c r="F245"/>
      <c r="G245"/>
      <c r="H245"/>
      <c r="I245"/>
    </row>
    <row r="246" spans="1:9" s="2" customFormat="1" x14ac:dyDescent="0.2">
      <c r="A246"/>
      <c r="B246"/>
      <c r="C246"/>
      <c r="D246"/>
      <c r="E246"/>
      <c r="F246"/>
      <c r="G246"/>
      <c r="H246"/>
      <c r="I246"/>
    </row>
    <row r="247" spans="1:9" s="2" customFormat="1" x14ac:dyDescent="0.2">
      <c r="A247"/>
      <c r="B247"/>
      <c r="C247"/>
      <c r="D247"/>
      <c r="E247"/>
      <c r="F247"/>
      <c r="G247"/>
      <c r="H247"/>
      <c r="I247"/>
    </row>
    <row r="248" spans="1:9" s="2" customFormat="1" x14ac:dyDescent="0.2">
      <c r="A248"/>
      <c r="B248"/>
      <c r="C248"/>
      <c r="D248"/>
      <c r="E248"/>
      <c r="F248"/>
      <c r="G248"/>
      <c r="H248"/>
      <c r="I248"/>
    </row>
    <row r="249" spans="1:9" s="2" customFormat="1" x14ac:dyDescent="0.2">
      <c r="A249"/>
      <c r="B249"/>
      <c r="C249"/>
      <c r="D249"/>
      <c r="E249"/>
      <c r="F249"/>
      <c r="G249"/>
      <c r="H249"/>
      <c r="I249"/>
    </row>
    <row r="250" spans="1:9" s="2" customFormat="1" x14ac:dyDescent="0.2">
      <c r="A250"/>
      <c r="B250"/>
      <c r="C250"/>
      <c r="D250"/>
      <c r="E250"/>
      <c r="F250"/>
      <c r="G250"/>
      <c r="H250"/>
      <c r="I250"/>
    </row>
    <row r="251" spans="1:9" s="2" customFormat="1" x14ac:dyDescent="0.2">
      <c r="A251"/>
      <c r="B251"/>
      <c r="C251"/>
      <c r="D251"/>
      <c r="E251"/>
      <c r="F251"/>
      <c r="G251"/>
      <c r="H251"/>
      <c r="I251"/>
    </row>
    <row r="252" spans="1:9" s="2" customFormat="1" x14ac:dyDescent="0.2">
      <c r="A252"/>
      <c r="B252"/>
      <c r="C252"/>
      <c r="D252"/>
      <c r="E252"/>
      <c r="F252"/>
      <c r="G252"/>
      <c r="H252"/>
      <c r="I252"/>
    </row>
    <row r="253" spans="1:9" s="2" customFormat="1" x14ac:dyDescent="0.2">
      <c r="A253"/>
      <c r="B253"/>
      <c r="C253"/>
      <c r="D253"/>
      <c r="E253"/>
      <c r="F253"/>
      <c r="G253"/>
      <c r="H253"/>
      <c r="I253"/>
    </row>
    <row r="254" spans="1:9" s="2" customFormat="1" x14ac:dyDescent="0.2">
      <c r="A254"/>
      <c r="B254"/>
      <c r="C254"/>
      <c r="D254"/>
      <c r="E254"/>
      <c r="F254"/>
      <c r="G254"/>
      <c r="H254"/>
      <c r="I254"/>
    </row>
    <row r="255" spans="1:9" s="2" customFormat="1" x14ac:dyDescent="0.2">
      <c r="A255"/>
      <c r="B255"/>
      <c r="C255"/>
      <c r="D255"/>
      <c r="E255"/>
      <c r="F255"/>
      <c r="G255"/>
      <c r="H255"/>
      <c r="I255"/>
    </row>
    <row r="256" spans="1:9" s="2" customFormat="1" x14ac:dyDescent="0.2">
      <c r="A256"/>
      <c r="B256"/>
      <c r="C256"/>
      <c r="D256"/>
      <c r="E256"/>
      <c r="F256"/>
      <c r="G256"/>
      <c r="H256"/>
      <c r="I256"/>
    </row>
    <row r="257" spans="1:9" s="2" customFormat="1" x14ac:dyDescent="0.2">
      <c r="A257"/>
      <c r="B257"/>
      <c r="C257"/>
      <c r="D257"/>
      <c r="E257"/>
      <c r="F257"/>
      <c r="G257"/>
      <c r="H257"/>
      <c r="I257"/>
    </row>
    <row r="258" spans="1:9" s="2" customFormat="1" x14ac:dyDescent="0.2">
      <c r="A258"/>
      <c r="B258"/>
      <c r="C258"/>
      <c r="D258"/>
      <c r="E258"/>
      <c r="F258"/>
      <c r="G258"/>
      <c r="H258"/>
      <c r="I258"/>
    </row>
    <row r="259" spans="1:9" s="2" customFormat="1" x14ac:dyDescent="0.2">
      <c r="A259"/>
      <c r="B259"/>
      <c r="C259"/>
      <c r="D259"/>
      <c r="E259"/>
      <c r="F259"/>
      <c r="G259"/>
      <c r="H259"/>
      <c r="I259"/>
    </row>
    <row r="260" spans="1:9" s="2" customFormat="1" x14ac:dyDescent="0.2">
      <c r="A260"/>
      <c r="B260"/>
      <c r="C260"/>
      <c r="D260"/>
      <c r="E260"/>
      <c r="F260"/>
      <c r="G260"/>
      <c r="H260"/>
      <c r="I260"/>
    </row>
    <row r="261" spans="1:9" s="2" customFormat="1" x14ac:dyDescent="0.2">
      <c r="A261"/>
      <c r="B261"/>
      <c r="C261"/>
      <c r="D261"/>
      <c r="E261"/>
      <c r="F261"/>
      <c r="G261"/>
      <c r="H261"/>
      <c r="I261"/>
    </row>
    <row r="262" spans="1:9" s="2" customFormat="1" x14ac:dyDescent="0.2">
      <c r="A262"/>
      <c r="B262"/>
      <c r="C262"/>
      <c r="D262"/>
      <c r="E262"/>
      <c r="F262"/>
      <c r="G262"/>
      <c r="H262"/>
      <c r="I262"/>
    </row>
    <row r="263" spans="1:9" s="2" customFormat="1" x14ac:dyDescent="0.2">
      <c r="A263"/>
      <c r="B263"/>
      <c r="C263"/>
      <c r="D263"/>
      <c r="E263"/>
      <c r="F263"/>
      <c r="G263"/>
      <c r="H263"/>
      <c r="I263"/>
    </row>
    <row r="264" spans="1:9" s="2" customFormat="1" x14ac:dyDescent="0.2">
      <c r="A264"/>
      <c r="B264"/>
      <c r="C264"/>
      <c r="D264"/>
      <c r="E264"/>
      <c r="F264"/>
      <c r="G264"/>
      <c r="H264"/>
      <c r="I264"/>
    </row>
    <row r="265" spans="1:9" s="2" customFormat="1" x14ac:dyDescent="0.2">
      <c r="A265"/>
      <c r="B265"/>
      <c r="C265"/>
      <c r="D265"/>
      <c r="E265"/>
      <c r="F265"/>
      <c r="G265"/>
      <c r="H265"/>
      <c r="I265"/>
    </row>
    <row r="266" spans="1:9" s="2" customFormat="1" x14ac:dyDescent="0.2">
      <c r="A266"/>
      <c r="B266"/>
      <c r="C266"/>
      <c r="D266"/>
      <c r="E266"/>
      <c r="F266"/>
      <c r="G266"/>
      <c r="H266"/>
      <c r="I266"/>
    </row>
  </sheetData>
  <mergeCells count="6">
    <mergeCell ref="A1:I1"/>
    <mergeCell ref="A4:A5"/>
    <mergeCell ref="B4:B5"/>
    <mergeCell ref="C4:D4"/>
    <mergeCell ref="I4:I5"/>
    <mergeCell ref="E4:H4"/>
  </mergeCells>
  <phoneticPr fontId="2"/>
  <printOptions horizontalCentered="1"/>
  <pageMargins left="0.25" right="0.25" top="0.75" bottom="0.75" header="0.3" footer="0.3"/>
  <pageSetup paperSize="9" scale="42" fitToHeight="0" orientation="portrait" r:id="rId1"/>
  <headerFooter>
    <oddHeader xml:space="preserve">&amp;L
</oddHeader>
    <oddFooter>&amp;L&amp;8&amp;Z&amp;F&amp;A&amp;D&amp;T&amp;P／&amp;N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66"/>
  <sheetViews>
    <sheetView view="pageLayout" topLeftCell="B13" zoomScaleNormal="100" workbookViewId="0">
      <selection activeCell="I23" sqref="I23"/>
    </sheetView>
  </sheetViews>
  <sheetFormatPr defaultRowHeight="13" x14ac:dyDescent="0.2"/>
  <cols>
    <col min="1" max="1" width="29.90625" customWidth="1"/>
    <col min="2" max="2" width="13.6328125" customWidth="1"/>
    <col min="3" max="3" width="13.7265625" customWidth="1"/>
    <col min="4" max="4" width="13.6328125" customWidth="1"/>
    <col min="5" max="5" width="11.26953125" customWidth="1"/>
    <col min="6" max="6" width="14.6328125" hidden="1" customWidth="1"/>
    <col min="7" max="7" width="12.36328125" customWidth="1"/>
    <col min="8" max="8" width="13.36328125" customWidth="1"/>
    <col min="9" max="9" width="12.7265625" customWidth="1"/>
    <col min="10" max="10" width="13.453125" customWidth="1"/>
    <col min="11" max="11" width="18.453125" customWidth="1"/>
    <col min="12" max="12" width="14" customWidth="1"/>
    <col min="14" max="14" width="17.453125" customWidth="1"/>
    <col min="15" max="15" width="9" hidden="1" customWidth="1"/>
  </cols>
  <sheetData>
    <row r="1" spans="1:11" s="2" customFormat="1" ht="15.75" customHeight="1" x14ac:dyDescent="0.2">
      <c r="A1" s="127" t="s">
        <v>221</v>
      </c>
      <c r="B1" s="127"/>
      <c r="C1" s="127"/>
      <c r="D1" s="127"/>
      <c r="E1" s="127"/>
      <c r="F1" s="127"/>
      <c r="G1" s="127"/>
      <c r="H1" s="127"/>
      <c r="I1" s="127"/>
    </row>
    <row r="2" spans="1:11" s="2" customFormat="1" ht="15.75" customHeight="1" x14ac:dyDescent="0.2">
      <c r="A2" s="1"/>
      <c r="B2" s="1"/>
      <c r="C2" s="1" t="s">
        <v>220</v>
      </c>
      <c r="D2" s="1"/>
      <c r="E2" s="34"/>
      <c r="F2" s="1"/>
      <c r="G2" s="34"/>
      <c r="H2" s="1"/>
      <c r="I2" s="1"/>
    </row>
    <row r="3" spans="1:11" s="2" customFormat="1" ht="15.75" customHeight="1" x14ac:dyDescent="0.2">
      <c r="B3" s="2" t="s">
        <v>219</v>
      </c>
      <c r="I3" s="3" t="s">
        <v>44</v>
      </c>
    </row>
    <row r="4" spans="1:11" s="2" customFormat="1" ht="18" customHeight="1" x14ac:dyDescent="0.2">
      <c r="A4" s="116" t="s">
        <v>0</v>
      </c>
      <c r="B4" s="116" t="s">
        <v>3</v>
      </c>
      <c r="C4" s="120" t="s">
        <v>25</v>
      </c>
      <c r="D4" s="121"/>
      <c r="E4" s="120" t="s">
        <v>45</v>
      </c>
      <c r="F4" s="128"/>
      <c r="G4" s="128"/>
      <c r="H4" s="33"/>
      <c r="I4" s="116" t="s">
        <v>1</v>
      </c>
    </row>
    <row r="5" spans="1:11" s="2" customFormat="1" ht="18" customHeight="1" x14ac:dyDescent="0.2">
      <c r="A5" s="117"/>
      <c r="B5" s="117"/>
      <c r="C5" s="35" t="s">
        <v>2</v>
      </c>
      <c r="D5" s="35" t="s">
        <v>46</v>
      </c>
      <c r="E5" s="36" t="s">
        <v>37</v>
      </c>
      <c r="F5" s="81"/>
      <c r="G5" s="35" t="s">
        <v>38</v>
      </c>
      <c r="H5" s="35" t="s">
        <v>47</v>
      </c>
      <c r="I5" s="117"/>
    </row>
    <row r="6" spans="1:11" s="2" customFormat="1" ht="17.25" customHeight="1" x14ac:dyDescent="0.2">
      <c r="A6" s="57" t="s">
        <v>57</v>
      </c>
      <c r="B6" s="42"/>
      <c r="C6" s="42"/>
      <c r="D6" s="42"/>
      <c r="E6" s="42"/>
      <c r="F6" s="4"/>
      <c r="G6" s="42"/>
      <c r="H6" s="42"/>
      <c r="I6" s="42"/>
      <c r="J6" s="5"/>
      <c r="K6" s="5"/>
    </row>
    <row r="7" spans="1:11" s="2" customFormat="1" ht="17.25" customHeight="1" x14ac:dyDescent="0.2">
      <c r="A7" s="46" t="s">
        <v>58</v>
      </c>
      <c r="B7" s="52"/>
      <c r="C7" s="52"/>
      <c r="D7" s="52"/>
      <c r="E7" s="52"/>
      <c r="F7" s="4"/>
      <c r="G7" s="52"/>
      <c r="H7" s="52"/>
      <c r="I7" s="52"/>
      <c r="J7" s="5"/>
      <c r="K7" s="5"/>
    </row>
    <row r="8" spans="1:11" s="2" customFormat="1" ht="17.25" customHeight="1" x14ac:dyDescent="0.2">
      <c r="A8" s="46" t="s">
        <v>76</v>
      </c>
      <c r="B8" s="52"/>
      <c r="C8" s="52"/>
      <c r="D8" s="52"/>
      <c r="E8" s="52"/>
      <c r="F8" s="4"/>
      <c r="G8" s="52"/>
      <c r="H8" s="52"/>
      <c r="I8" s="52"/>
      <c r="J8" s="5"/>
      <c r="K8" s="5"/>
    </row>
    <row r="9" spans="1:11" s="7" customFormat="1" ht="17.25" customHeight="1" x14ac:dyDescent="0.2">
      <c r="A9" s="47" t="s">
        <v>59</v>
      </c>
      <c r="B9" s="53">
        <f>B10</f>
        <v>1400</v>
      </c>
      <c r="C9" s="53"/>
      <c r="D9" s="53">
        <f>D10</f>
        <v>1400</v>
      </c>
      <c r="E9" s="53"/>
      <c r="F9" s="37"/>
      <c r="G9" s="53"/>
      <c r="H9" s="53"/>
      <c r="I9" s="53"/>
      <c r="J9" s="6">
        <f>SUM(C9:I9)</f>
        <v>1400</v>
      </c>
      <c r="K9" s="6"/>
    </row>
    <row r="10" spans="1:11" s="7" customFormat="1" ht="17.25" customHeight="1" x14ac:dyDescent="0.2">
      <c r="A10" s="58" t="s">
        <v>60</v>
      </c>
      <c r="B10" s="56">
        <v>1400</v>
      </c>
      <c r="C10" s="56"/>
      <c r="D10" s="56">
        <v>1400</v>
      </c>
      <c r="E10" s="56"/>
      <c r="F10" s="8"/>
      <c r="G10" s="56"/>
      <c r="H10" s="56"/>
      <c r="I10" s="56"/>
      <c r="J10" s="6"/>
      <c r="K10" s="6"/>
    </row>
    <row r="11" spans="1:11" s="7" customFormat="1" ht="17.25" customHeight="1" x14ac:dyDescent="0.2">
      <c r="A11" s="47" t="s">
        <v>61</v>
      </c>
      <c r="B11" s="53">
        <f>B12</f>
        <v>300</v>
      </c>
      <c r="C11" s="53"/>
      <c r="D11" s="53">
        <f>D12</f>
        <v>300</v>
      </c>
      <c r="E11" s="53"/>
      <c r="F11" s="37"/>
      <c r="G11" s="53"/>
      <c r="H11" s="53"/>
      <c r="I11" s="53"/>
      <c r="J11" s="6">
        <f>SUM(C11:I11)</f>
        <v>300</v>
      </c>
      <c r="K11" s="6"/>
    </row>
    <row r="12" spans="1:11" s="7" customFormat="1" ht="17.25" customHeight="1" x14ac:dyDescent="0.2">
      <c r="A12" s="58" t="s">
        <v>62</v>
      </c>
      <c r="B12" s="56">
        <v>300</v>
      </c>
      <c r="C12" s="56"/>
      <c r="D12" s="56">
        <v>300</v>
      </c>
      <c r="E12" s="56"/>
      <c r="F12" s="8"/>
      <c r="G12" s="56"/>
      <c r="H12" s="56"/>
      <c r="I12" s="56"/>
      <c r="J12" s="6"/>
      <c r="K12" s="6"/>
    </row>
    <row r="13" spans="1:11" s="7" customFormat="1" ht="17.25" customHeight="1" x14ac:dyDescent="0.2">
      <c r="A13" s="47" t="s">
        <v>63</v>
      </c>
      <c r="B13" s="53">
        <f t="shared" ref="B13:I13" si="0">SUM(B14:B15)</f>
        <v>43501000</v>
      </c>
      <c r="C13" s="53"/>
      <c r="D13" s="53">
        <f t="shared" si="0"/>
        <v>8470000</v>
      </c>
      <c r="E13" s="53"/>
      <c r="F13" s="37"/>
      <c r="G13" s="53">
        <f t="shared" si="0"/>
        <v>26561000</v>
      </c>
      <c r="H13" s="53"/>
      <c r="I13" s="53">
        <f t="shared" si="0"/>
        <v>8470000</v>
      </c>
      <c r="J13" s="39">
        <f>SUM(C13:I13)</f>
        <v>43501000</v>
      </c>
      <c r="K13" s="6"/>
    </row>
    <row r="14" spans="1:11" s="7" customFormat="1" ht="17.25" customHeight="1" x14ac:dyDescent="0.2">
      <c r="A14" s="58" t="s">
        <v>127</v>
      </c>
      <c r="B14" s="56">
        <v>42350000</v>
      </c>
      <c r="C14" s="56"/>
      <c r="D14" s="56">
        <v>8470000</v>
      </c>
      <c r="E14" s="56"/>
      <c r="F14" s="8"/>
      <c r="G14" s="56">
        <v>25410000</v>
      </c>
      <c r="H14" s="56"/>
      <c r="I14" s="56">
        <v>8470000</v>
      </c>
      <c r="J14" s="6"/>
      <c r="K14" s="6"/>
    </row>
    <row r="15" spans="1:11" s="7" customFormat="1" ht="17.25" customHeight="1" x14ac:dyDescent="0.2">
      <c r="A15" s="58" t="s">
        <v>128</v>
      </c>
      <c r="B15" s="56">
        <v>1151000</v>
      </c>
      <c r="C15" s="56"/>
      <c r="D15" s="56"/>
      <c r="E15" s="56"/>
      <c r="F15" s="8"/>
      <c r="G15" s="56">
        <f>B15</f>
        <v>1151000</v>
      </c>
      <c r="H15" s="56"/>
      <c r="I15" s="56"/>
      <c r="J15" s="6"/>
      <c r="K15" s="6"/>
    </row>
    <row r="16" spans="1:11" s="7" customFormat="1" ht="17.25" customHeight="1" x14ac:dyDescent="0.2">
      <c r="A16" s="47" t="s">
        <v>64</v>
      </c>
      <c r="B16" s="53">
        <f t="shared" ref="B16:G16" si="1">SUM(B17:B21)</f>
        <v>5249000</v>
      </c>
      <c r="C16" s="53">
        <f t="shared" si="1"/>
        <v>715000</v>
      </c>
      <c r="D16" s="53"/>
      <c r="E16" s="53">
        <f t="shared" si="1"/>
        <v>1440000</v>
      </c>
      <c r="F16" s="37"/>
      <c r="G16" s="53">
        <f t="shared" si="1"/>
        <v>3094000</v>
      </c>
      <c r="H16" s="53"/>
      <c r="I16" s="53"/>
      <c r="J16" s="6">
        <f>SUM(C16:I16)</f>
        <v>5249000</v>
      </c>
      <c r="K16" s="6"/>
    </row>
    <row r="17" spans="1:14" s="2" customFormat="1" ht="17.25" customHeight="1" x14ac:dyDescent="0.2">
      <c r="A17" s="59" t="s">
        <v>65</v>
      </c>
      <c r="B17" s="52">
        <v>440000</v>
      </c>
      <c r="C17" s="52">
        <f>B17</f>
        <v>440000</v>
      </c>
      <c r="D17" s="52"/>
      <c r="E17" s="52"/>
      <c r="F17" s="4"/>
      <c r="G17" s="52"/>
      <c r="H17" s="52"/>
      <c r="I17" s="52"/>
      <c r="J17" s="5"/>
      <c r="K17" s="5"/>
    </row>
    <row r="18" spans="1:14" s="2" customFormat="1" ht="17.25" customHeight="1" x14ac:dyDescent="0.2">
      <c r="A18" s="59" t="s">
        <v>200</v>
      </c>
      <c r="B18" s="52">
        <v>0</v>
      </c>
      <c r="C18" s="52">
        <f>B18</f>
        <v>0</v>
      </c>
      <c r="D18" s="52"/>
      <c r="E18" s="52"/>
      <c r="F18" s="4"/>
      <c r="G18" s="52"/>
      <c r="H18" s="52"/>
      <c r="I18" s="52"/>
      <c r="J18" s="5"/>
      <c r="K18" s="5"/>
    </row>
    <row r="19" spans="1:14" s="2" customFormat="1" ht="17.25" customHeight="1" x14ac:dyDescent="0.2">
      <c r="A19" s="59" t="s">
        <v>66</v>
      </c>
      <c r="B19" s="52">
        <v>275000</v>
      </c>
      <c r="C19" s="52">
        <f>B19</f>
        <v>275000</v>
      </c>
      <c r="D19" s="52"/>
      <c r="E19" s="52"/>
      <c r="F19" s="4"/>
      <c r="G19" s="52"/>
      <c r="H19" s="52"/>
      <c r="I19" s="52"/>
      <c r="J19" s="5"/>
      <c r="K19" s="5"/>
    </row>
    <row r="20" spans="1:14" s="2" customFormat="1" ht="17.25" customHeight="1" x14ac:dyDescent="0.2">
      <c r="A20" s="59" t="s">
        <v>67</v>
      </c>
      <c r="B20" s="52">
        <v>1440000</v>
      </c>
      <c r="C20" s="52"/>
      <c r="D20" s="52"/>
      <c r="E20" s="52">
        <v>1440000</v>
      </c>
      <c r="F20" s="4"/>
      <c r="G20" s="52"/>
      <c r="H20" s="52"/>
      <c r="I20" s="52"/>
      <c r="J20" s="5"/>
      <c r="K20" s="5"/>
    </row>
    <row r="21" spans="1:14" s="2" customFormat="1" ht="17.25" customHeight="1" x14ac:dyDescent="0.2">
      <c r="A21" s="59" t="s">
        <v>68</v>
      </c>
      <c r="B21" s="52">
        <v>3094000</v>
      </c>
      <c r="C21" s="52"/>
      <c r="D21" s="52"/>
      <c r="E21" s="52"/>
      <c r="F21" s="4"/>
      <c r="G21" s="52">
        <f>B21</f>
        <v>3094000</v>
      </c>
      <c r="H21" s="52"/>
      <c r="I21" s="52"/>
      <c r="J21" s="5"/>
      <c r="K21" s="5"/>
    </row>
    <row r="22" spans="1:14" s="7" customFormat="1" ht="17.25" customHeight="1" x14ac:dyDescent="0.2">
      <c r="A22" s="47" t="s">
        <v>69</v>
      </c>
      <c r="B22" s="53">
        <f>SUM(B23:B24)</f>
        <v>12809600</v>
      </c>
      <c r="C22" s="53"/>
      <c r="D22" s="53">
        <f>SUM(D24:D24)</f>
        <v>12183200</v>
      </c>
      <c r="E22" s="53"/>
      <c r="F22" s="37"/>
      <c r="G22" s="53">
        <f>G23</f>
        <v>626400</v>
      </c>
      <c r="H22" s="53"/>
      <c r="I22" s="53"/>
      <c r="J22" s="6">
        <f>SUM(C22:I22)</f>
        <v>12809600</v>
      </c>
      <c r="K22" s="6"/>
    </row>
    <row r="23" spans="1:14" s="7" customFormat="1" ht="17.25" customHeight="1" x14ac:dyDescent="0.2">
      <c r="A23" s="58" t="s">
        <v>71</v>
      </c>
      <c r="B23" s="56">
        <v>626400</v>
      </c>
      <c r="C23" s="56"/>
      <c r="D23" s="56"/>
      <c r="E23" s="56"/>
      <c r="F23" s="8"/>
      <c r="G23" s="56">
        <f>B23</f>
        <v>626400</v>
      </c>
      <c r="H23" s="56"/>
      <c r="I23" s="56"/>
      <c r="J23" s="6"/>
      <c r="K23" s="6"/>
    </row>
    <row r="24" spans="1:14" s="7" customFormat="1" ht="17.25" customHeight="1" x14ac:dyDescent="0.2">
      <c r="A24" s="58" t="s">
        <v>70</v>
      </c>
      <c r="B24" s="56">
        <v>12183200</v>
      </c>
      <c r="C24" s="56"/>
      <c r="D24" s="56">
        <f>B24</f>
        <v>12183200</v>
      </c>
      <c r="E24" s="56"/>
      <c r="F24" s="8"/>
      <c r="G24" s="56"/>
      <c r="H24" s="56"/>
      <c r="I24" s="56"/>
      <c r="J24" s="6"/>
      <c r="K24" s="6"/>
    </row>
    <row r="25" spans="1:14" s="7" customFormat="1" ht="17.25" customHeight="1" x14ac:dyDescent="0.2">
      <c r="A25" s="47" t="s">
        <v>72</v>
      </c>
      <c r="B25" s="53">
        <f>B26+B27</f>
        <v>252000</v>
      </c>
      <c r="C25" s="53"/>
      <c r="D25" s="53">
        <v>2000</v>
      </c>
      <c r="E25" s="53">
        <v>100000</v>
      </c>
      <c r="F25" s="37"/>
      <c r="G25" s="53">
        <f>G27</f>
        <v>150000</v>
      </c>
      <c r="H25" s="53"/>
      <c r="I25" s="53"/>
      <c r="J25" s="6">
        <f>SUM(C25:I25)</f>
        <v>252000</v>
      </c>
      <c r="K25" s="6"/>
    </row>
    <row r="26" spans="1:14" s="7" customFormat="1" ht="17.25" customHeight="1" x14ac:dyDescent="0.2">
      <c r="A26" s="47" t="s">
        <v>73</v>
      </c>
      <c r="B26" s="53">
        <v>2000</v>
      </c>
      <c r="C26" s="53"/>
      <c r="D26" s="53">
        <v>2000</v>
      </c>
      <c r="E26" s="53"/>
      <c r="F26" s="37"/>
      <c r="G26" s="53"/>
      <c r="H26" s="53"/>
      <c r="I26" s="53"/>
      <c r="J26" s="6"/>
      <c r="K26" s="6"/>
    </row>
    <row r="27" spans="1:14" s="2" customFormat="1" ht="17.25" customHeight="1" x14ac:dyDescent="0.2">
      <c r="A27" s="47" t="s">
        <v>53</v>
      </c>
      <c r="B27" s="44">
        <v>250000</v>
      </c>
      <c r="C27" s="55"/>
      <c r="D27" s="44"/>
      <c r="E27" s="44">
        <v>100000</v>
      </c>
      <c r="F27" s="37"/>
      <c r="G27" s="44">
        <v>150000</v>
      </c>
      <c r="H27" s="44"/>
      <c r="I27" s="60"/>
      <c r="J27" s="5"/>
      <c r="K27" s="5"/>
    </row>
    <row r="28" spans="1:14" s="2" customFormat="1" ht="17.25" customHeight="1" x14ac:dyDescent="0.2">
      <c r="A28" s="47" t="s">
        <v>54</v>
      </c>
      <c r="B28" s="37">
        <f>B9+B11+B13+B16+B22+B25</f>
        <v>61813300</v>
      </c>
      <c r="C28" s="53">
        <f>C9+C11+C13+C16+C22+C25</f>
        <v>715000</v>
      </c>
      <c r="D28" s="37">
        <f>D9+D11+D13+D16+D22+D25</f>
        <v>20656900</v>
      </c>
      <c r="E28" s="37">
        <f>E9+E11+E13+E16+E22+E25</f>
        <v>1540000</v>
      </c>
      <c r="F28" s="37"/>
      <c r="G28" s="37">
        <f>G9+G11+G13+G16+G22+G25</f>
        <v>30431400</v>
      </c>
      <c r="H28" s="37"/>
      <c r="I28" s="37">
        <f>I9+I11+I13+I16+I22+I25</f>
        <v>8470000</v>
      </c>
      <c r="J28" s="5">
        <f>SUM(C28:I28)</f>
        <v>61813300</v>
      </c>
      <c r="K28" s="5"/>
    </row>
    <row r="29" spans="1:14" s="2" customFormat="1" ht="17.25" customHeight="1" x14ac:dyDescent="0.2">
      <c r="A29" s="49" t="s">
        <v>74</v>
      </c>
      <c r="B29" s="54"/>
      <c r="C29" s="54"/>
      <c r="D29" s="54"/>
      <c r="E29" s="54"/>
      <c r="F29" s="37"/>
      <c r="G29" s="54"/>
      <c r="H29" s="54"/>
      <c r="I29" s="54"/>
      <c r="J29" s="5"/>
      <c r="K29" s="5"/>
    </row>
    <row r="30" spans="1:14" s="2" customFormat="1" ht="14.25" customHeight="1" x14ac:dyDescent="0.2">
      <c r="A30" s="47" t="s">
        <v>75</v>
      </c>
      <c r="B30" s="53">
        <f>SUM(B31:B56)</f>
        <v>58844670</v>
      </c>
      <c r="C30" s="53">
        <f>SUM(C31:C56)</f>
        <v>11133200</v>
      </c>
      <c r="D30" s="53">
        <f>SUM(D31:D56)</f>
        <v>29742445</v>
      </c>
      <c r="E30" s="53">
        <f>SUM(E31:E56)</f>
        <v>190000</v>
      </c>
      <c r="F30" s="37"/>
      <c r="G30" s="53">
        <f>SUM(G31:G56)</f>
        <v>12821950</v>
      </c>
      <c r="H30" s="53">
        <f>SUM(H31:H56)</f>
        <v>4957075</v>
      </c>
      <c r="I30" s="53"/>
      <c r="J30" s="5">
        <f>SUM(C30:H30)</f>
        <v>58844670</v>
      </c>
      <c r="K30" s="5"/>
    </row>
    <row r="31" spans="1:14" s="2" customFormat="1" ht="14.25" customHeight="1" x14ac:dyDescent="0.2">
      <c r="A31" s="47" t="s">
        <v>77</v>
      </c>
      <c r="B31" s="53">
        <f t="shared" ref="B31:B54" si="2">SUM(C31:H31)</f>
        <v>16011939</v>
      </c>
      <c r="C31" s="53"/>
      <c r="D31" s="53">
        <f>L105*0.78</f>
        <v>13724519</v>
      </c>
      <c r="E31" s="53"/>
      <c r="F31" s="37"/>
      <c r="G31" s="53"/>
      <c r="H31" s="53">
        <f>L105*0.13</f>
        <v>2287420</v>
      </c>
      <c r="I31" s="53"/>
      <c r="J31" s="5"/>
      <c r="K31" s="5"/>
      <c r="L31" s="9"/>
      <c r="M31" s="9"/>
      <c r="N31" s="9"/>
    </row>
    <row r="32" spans="1:14" s="2" customFormat="1" ht="14.25" customHeight="1" x14ac:dyDescent="0.2">
      <c r="A32" s="47" t="s">
        <v>78</v>
      </c>
      <c r="B32" s="53">
        <f>D32+H32</f>
        <v>1112930</v>
      </c>
      <c r="C32" s="53"/>
      <c r="D32" s="53">
        <f>L106*0.78</f>
        <v>953940</v>
      </c>
      <c r="E32" s="53"/>
      <c r="F32" s="37"/>
      <c r="G32" s="53"/>
      <c r="H32" s="53">
        <f>L106*0.13</f>
        <v>158990</v>
      </c>
      <c r="I32" s="53"/>
      <c r="J32" s="5"/>
      <c r="K32" s="5"/>
      <c r="L32" s="9"/>
      <c r="M32" s="9"/>
      <c r="N32" s="9"/>
    </row>
    <row r="33" spans="1:11" s="2" customFormat="1" ht="14.25" customHeight="1" x14ac:dyDescent="0.2">
      <c r="A33" s="47" t="s">
        <v>79</v>
      </c>
      <c r="B33" s="53">
        <f t="shared" si="2"/>
        <v>2916550</v>
      </c>
      <c r="C33" s="53"/>
      <c r="D33" s="53">
        <f>L107*0.78</f>
        <v>2499900</v>
      </c>
      <c r="E33" s="53"/>
      <c r="F33" s="37"/>
      <c r="G33" s="53"/>
      <c r="H33" s="53">
        <f>L107*0.13</f>
        <v>416650</v>
      </c>
      <c r="I33" s="53"/>
      <c r="J33" s="5"/>
      <c r="K33" s="5"/>
    </row>
    <row r="34" spans="1:11" s="2" customFormat="1" ht="14.25" customHeight="1" x14ac:dyDescent="0.2">
      <c r="A34" s="47" t="s">
        <v>80</v>
      </c>
      <c r="B34" s="53">
        <f t="shared" si="2"/>
        <v>8715400</v>
      </c>
      <c r="C34" s="53">
        <v>362000</v>
      </c>
      <c r="D34" s="53"/>
      <c r="E34" s="53">
        <v>40000</v>
      </c>
      <c r="F34" s="37"/>
      <c r="G34" s="53">
        <v>8313400</v>
      </c>
      <c r="H34" s="53"/>
      <c r="I34" s="53"/>
      <c r="J34" s="5"/>
      <c r="K34" s="5"/>
    </row>
    <row r="35" spans="1:11" s="2" customFormat="1" ht="14.25" customHeight="1" x14ac:dyDescent="0.2">
      <c r="A35" s="47" t="s">
        <v>81</v>
      </c>
      <c r="B35" s="53">
        <f>SUM(C35:H35)</f>
        <v>948659</v>
      </c>
      <c r="C35" s="53">
        <v>280000</v>
      </c>
      <c r="D35" s="53">
        <f>L109*0.78</f>
        <v>393136</v>
      </c>
      <c r="E35" s="53"/>
      <c r="F35" s="37"/>
      <c r="G35" s="53">
        <v>210000</v>
      </c>
      <c r="H35" s="53">
        <f>L109*0.13</f>
        <v>65523</v>
      </c>
      <c r="I35" s="53"/>
      <c r="J35" s="5"/>
      <c r="K35" s="5"/>
    </row>
    <row r="36" spans="1:11" s="2" customFormat="1" ht="14.25" customHeight="1" x14ac:dyDescent="0.2">
      <c r="A36" s="47" t="s">
        <v>83</v>
      </c>
      <c r="B36" s="53">
        <f t="shared" si="2"/>
        <v>4056400</v>
      </c>
      <c r="C36" s="53">
        <v>2607000</v>
      </c>
      <c r="D36" s="53">
        <f>L110*0.78</f>
        <v>1045200</v>
      </c>
      <c r="E36" s="53"/>
      <c r="F36" s="37"/>
      <c r="G36" s="53">
        <v>230000</v>
      </c>
      <c r="H36" s="53">
        <f>L110*0.13</f>
        <v>174200</v>
      </c>
      <c r="I36" s="53"/>
      <c r="J36" s="5"/>
      <c r="K36" s="5"/>
    </row>
    <row r="37" spans="1:11" s="2" customFormat="1" ht="14.25" customHeight="1" x14ac:dyDescent="0.2">
      <c r="A37" s="47" t="s">
        <v>84</v>
      </c>
      <c r="B37" s="53">
        <f t="shared" si="2"/>
        <v>182000</v>
      </c>
      <c r="C37" s="53"/>
      <c r="D37" s="53">
        <f t="shared" ref="D37:D43" si="3">L111*0.78</f>
        <v>156000</v>
      </c>
      <c r="E37" s="53"/>
      <c r="F37" s="37"/>
      <c r="G37" s="53"/>
      <c r="H37" s="53">
        <f t="shared" ref="H37:H43" si="4">L111*0.13</f>
        <v>26000</v>
      </c>
      <c r="I37" s="53"/>
      <c r="J37" s="5"/>
      <c r="K37" s="5"/>
    </row>
    <row r="38" spans="1:11" s="2" customFormat="1" ht="14.25" customHeight="1" x14ac:dyDescent="0.2">
      <c r="A38" s="47" t="s">
        <v>85</v>
      </c>
      <c r="B38" s="53">
        <f t="shared" si="2"/>
        <v>678550</v>
      </c>
      <c r="C38" s="53">
        <v>437000</v>
      </c>
      <c r="D38" s="53">
        <f t="shared" si="3"/>
        <v>120900</v>
      </c>
      <c r="E38" s="53"/>
      <c r="F38" s="37"/>
      <c r="G38" s="53">
        <v>100500</v>
      </c>
      <c r="H38" s="53">
        <f t="shared" si="4"/>
        <v>20150</v>
      </c>
      <c r="I38" s="53"/>
      <c r="J38" s="5"/>
      <c r="K38" s="5"/>
    </row>
    <row r="39" spans="1:11" s="2" customFormat="1" ht="14.25" customHeight="1" x14ac:dyDescent="0.2">
      <c r="A39" s="47" t="s">
        <v>86</v>
      </c>
      <c r="B39" s="53">
        <f t="shared" si="2"/>
        <v>527800</v>
      </c>
      <c r="C39" s="53"/>
      <c r="D39" s="53">
        <f t="shared" si="3"/>
        <v>452400</v>
      </c>
      <c r="E39" s="53"/>
      <c r="F39" s="37"/>
      <c r="G39" s="53"/>
      <c r="H39" s="53">
        <f t="shared" si="4"/>
        <v>75400</v>
      </c>
      <c r="I39" s="53"/>
      <c r="J39" s="5"/>
      <c r="K39" s="5"/>
    </row>
    <row r="40" spans="1:11" s="2" customFormat="1" ht="14.25" customHeight="1" x14ac:dyDescent="0.2">
      <c r="A40" s="47" t="s">
        <v>87</v>
      </c>
      <c r="B40" s="53">
        <f t="shared" si="2"/>
        <v>5234400</v>
      </c>
      <c r="C40" s="53">
        <v>3424000</v>
      </c>
      <c r="D40" s="53">
        <f t="shared" si="3"/>
        <v>768300</v>
      </c>
      <c r="E40" s="53"/>
      <c r="F40" s="37"/>
      <c r="G40" s="53">
        <v>914050</v>
      </c>
      <c r="H40" s="53">
        <f t="shared" si="4"/>
        <v>128050</v>
      </c>
      <c r="I40" s="53"/>
      <c r="J40" s="5"/>
      <c r="K40" s="5"/>
    </row>
    <row r="41" spans="1:11" s="2" customFormat="1" ht="14.25" customHeight="1" x14ac:dyDescent="0.2">
      <c r="A41" s="47" t="s">
        <v>88</v>
      </c>
      <c r="B41" s="53">
        <f t="shared" si="2"/>
        <v>153062</v>
      </c>
      <c r="C41" s="53"/>
      <c r="D41" s="53">
        <f t="shared" si="3"/>
        <v>131196</v>
      </c>
      <c r="E41" s="53"/>
      <c r="F41" s="37"/>
      <c r="G41" s="53"/>
      <c r="H41" s="53">
        <f t="shared" si="4"/>
        <v>21866</v>
      </c>
      <c r="I41" s="53"/>
      <c r="J41" s="5"/>
      <c r="K41" s="5"/>
    </row>
    <row r="42" spans="1:11" s="2" customFormat="1" ht="14.25" customHeight="1" x14ac:dyDescent="0.2">
      <c r="A42" s="47" t="s">
        <v>89</v>
      </c>
      <c r="B42" s="53">
        <f t="shared" si="2"/>
        <v>229320</v>
      </c>
      <c r="C42" s="53"/>
      <c r="D42" s="53">
        <f t="shared" si="3"/>
        <v>196560</v>
      </c>
      <c r="E42" s="53"/>
      <c r="F42" s="37"/>
      <c r="G42" s="53"/>
      <c r="H42" s="53">
        <f t="shared" si="4"/>
        <v>32760</v>
      </c>
      <c r="I42" s="53"/>
      <c r="J42" s="5"/>
      <c r="K42" s="5"/>
    </row>
    <row r="43" spans="1:11" s="2" customFormat="1" ht="14.25" customHeight="1" x14ac:dyDescent="0.2">
      <c r="A43" s="47" t="s">
        <v>90</v>
      </c>
      <c r="B43" s="53">
        <f t="shared" si="2"/>
        <v>2236066</v>
      </c>
      <c r="C43" s="53"/>
      <c r="D43" s="53">
        <f t="shared" si="3"/>
        <v>1916628</v>
      </c>
      <c r="E43" s="53"/>
      <c r="F43" s="37"/>
      <c r="G43" s="53"/>
      <c r="H43" s="53">
        <f t="shared" si="4"/>
        <v>319438</v>
      </c>
      <c r="I43" s="53"/>
      <c r="J43" s="5"/>
      <c r="K43" s="5"/>
    </row>
    <row r="44" spans="1:11" s="2" customFormat="1" ht="14.25" customHeight="1" x14ac:dyDescent="0.2">
      <c r="A44" s="47" t="s">
        <v>92</v>
      </c>
      <c r="B44" s="53">
        <f>SUM(C44:H44)</f>
        <v>236600</v>
      </c>
      <c r="C44" s="53"/>
      <c r="D44" s="53">
        <f>L118*0.78</f>
        <v>202800</v>
      </c>
      <c r="E44" s="53"/>
      <c r="F44" s="37"/>
      <c r="G44" s="53"/>
      <c r="H44" s="53">
        <f>L118*0.13</f>
        <v>33800</v>
      </c>
      <c r="I44" s="53"/>
      <c r="J44" s="5"/>
      <c r="K44" s="5"/>
    </row>
    <row r="45" spans="1:11" s="2" customFormat="1" ht="14.25" customHeight="1" x14ac:dyDescent="0.2">
      <c r="A45" s="47" t="s">
        <v>91</v>
      </c>
      <c r="B45" s="53">
        <f>SUM(C45:H45)</f>
        <v>1709000</v>
      </c>
      <c r="C45" s="53">
        <v>1609000</v>
      </c>
      <c r="D45" s="53"/>
      <c r="E45" s="53"/>
      <c r="F45" s="37"/>
      <c r="G45" s="53">
        <v>100000</v>
      </c>
      <c r="H45" s="53"/>
      <c r="I45" s="53"/>
      <c r="J45" s="5"/>
      <c r="K45" s="5"/>
    </row>
    <row r="46" spans="1:11" s="2" customFormat="1" ht="14.25" customHeight="1" x14ac:dyDescent="0.2">
      <c r="A46" s="47" t="s">
        <v>93</v>
      </c>
      <c r="B46" s="53">
        <f t="shared" si="2"/>
        <v>4642001</v>
      </c>
      <c r="C46" s="53"/>
      <c r="D46" s="53">
        <f t="shared" ref="D46" si="5">L119*0.78</f>
        <v>3978858</v>
      </c>
      <c r="E46" s="53"/>
      <c r="F46" s="37"/>
      <c r="G46" s="53"/>
      <c r="H46" s="53">
        <f>L119*0.13</f>
        <v>663143</v>
      </c>
      <c r="I46" s="53"/>
      <c r="J46" s="5"/>
      <c r="K46" s="5"/>
    </row>
    <row r="47" spans="1:11" s="2" customFormat="1" ht="14.25" customHeight="1" x14ac:dyDescent="0.2">
      <c r="A47" s="47" t="s">
        <v>94</v>
      </c>
      <c r="B47" s="53">
        <f t="shared" si="2"/>
        <v>1376000</v>
      </c>
      <c r="C47" s="53">
        <v>632000</v>
      </c>
      <c r="D47" s="53">
        <f>L121*0.78</f>
        <v>468000</v>
      </c>
      <c r="E47" s="53"/>
      <c r="F47" s="37"/>
      <c r="G47" s="53">
        <v>198000</v>
      </c>
      <c r="H47" s="53">
        <f>L121*0.13</f>
        <v>78000</v>
      </c>
      <c r="I47" s="53"/>
      <c r="J47" s="5"/>
      <c r="K47" s="5"/>
    </row>
    <row r="48" spans="1:11" s="2" customFormat="1" ht="14.25" customHeight="1" x14ac:dyDescent="0.2">
      <c r="A48" s="47" t="s">
        <v>95</v>
      </c>
      <c r="B48" s="53">
        <f t="shared" si="2"/>
        <v>1595000</v>
      </c>
      <c r="C48" s="53">
        <v>795000</v>
      </c>
      <c r="D48" s="53"/>
      <c r="E48" s="53"/>
      <c r="F48" s="37"/>
      <c r="G48" s="53">
        <v>800000</v>
      </c>
      <c r="H48" s="53"/>
      <c r="I48" s="53"/>
      <c r="J48" s="5"/>
      <c r="K48" s="5"/>
    </row>
    <row r="49" spans="1:11" s="2" customFormat="1" ht="14.25" customHeight="1" x14ac:dyDescent="0.2">
      <c r="A49" s="47" t="s">
        <v>96</v>
      </c>
      <c r="B49" s="53">
        <f t="shared" si="2"/>
        <v>235200</v>
      </c>
      <c r="C49" s="53">
        <v>185200</v>
      </c>
      <c r="D49" s="53"/>
      <c r="E49" s="53"/>
      <c r="F49" s="37"/>
      <c r="G49" s="53">
        <v>50000</v>
      </c>
      <c r="H49" s="53"/>
      <c r="I49" s="53"/>
      <c r="J49" s="5"/>
      <c r="K49" s="5"/>
    </row>
    <row r="50" spans="1:11" s="2" customFormat="1" ht="14.25" customHeight="1" x14ac:dyDescent="0.2">
      <c r="A50" s="47" t="s">
        <v>98</v>
      </c>
      <c r="B50" s="53">
        <f t="shared" si="2"/>
        <v>2626110</v>
      </c>
      <c r="C50" s="53">
        <v>312000</v>
      </c>
      <c r="D50" s="53">
        <f>L122*0.78</f>
        <v>406380</v>
      </c>
      <c r="E50" s="53">
        <v>150000</v>
      </c>
      <c r="F50" s="37"/>
      <c r="G50" s="53">
        <v>1690000</v>
      </c>
      <c r="H50" s="53">
        <f>L122*0.13</f>
        <v>67730</v>
      </c>
      <c r="I50" s="53"/>
      <c r="J50" s="5"/>
      <c r="K50" s="5"/>
    </row>
    <row r="51" spans="1:11" s="2" customFormat="1" ht="14.25" customHeight="1" x14ac:dyDescent="0.2">
      <c r="A51" s="47" t="s">
        <v>97</v>
      </c>
      <c r="B51" s="53">
        <f t="shared" si="2"/>
        <v>586040</v>
      </c>
      <c r="C51" s="53"/>
      <c r="D51" s="53">
        <f>L123*0.78</f>
        <v>502320</v>
      </c>
      <c r="E51" s="53"/>
      <c r="F51" s="37"/>
      <c r="G51" s="53"/>
      <c r="H51" s="53">
        <f>L123*0.13</f>
        <v>83720</v>
      </c>
      <c r="I51" s="53"/>
      <c r="J51" s="5"/>
      <c r="K51" s="5"/>
    </row>
    <row r="52" spans="1:11" s="2" customFormat="1" ht="14.25" customHeight="1" x14ac:dyDescent="0.2">
      <c r="A52" s="47" t="s">
        <v>100</v>
      </c>
      <c r="B52" s="53">
        <f>SUM(C52:H52)</f>
        <v>1001000</v>
      </c>
      <c r="C52" s="53"/>
      <c r="D52" s="53">
        <f>L125*0.78</f>
        <v>858000</v>
      </c>
      <c r="E52" s="53"/>
      <c r="F52" s="37"/>
      <c r="G52" s="53"/>
      <c r="H52" s="53">
        <f>L125*0.13</f>
        <v>143000</v>
      </c>
      <c r="I52" s="53"/>
      <c r="J52" s="5"/>
      <c r="K52" s="5"/>
    </row>
    <row r="53" spans="1:11" s="2" customFormat="1" ht="14.25" customHeight="1" x14ac:dyDescent="0.2">
      <c r="A53" s="47" t="s">
        <v>199</v>
      </c>
      <c r="B53" s="53">
        <f>SUM(C53:H53)</f>
        <v>707820</v>
      </c>
      <c r="C53" s="53">
        <v>490000</v>
      </c>
      <c r="D53" s="53">
        <v>1560</v>
      </c>
      <c r="E53" s="53"/>
      <c r="F53" s="37"/>
      <c r="G53" s="53">
        <v>216000</v>
      </c>
      <c r="H53" s="53">
        <v>260</v>
      </c>
      <c r="I53" s="53"/>
      <c r="J53" s="5"/>
      <c r="K53" s="5"/>
    </row>
    <row r="54" spans="1:11" s="2" customFormat="1" ht="14.25" customHeight="1" x14ac:dyDescent="0.2">
      <c r="A54" s="47" t="s">
        <v>99</v>
      </c>
      <c r="B54" s="53">
        <f t="shared" si="2"/>
        <v>768768</v>
      </c>
      <c r="C54" s="53"/>
      <c r="D54" s="53">
        <f>L124*0.78</f>
        <v>658944</v>
      </c>
      <c r="E54" s="53"/>
      <c r="F54" s="37"/>
      <c r="G54" s="53"/>
      <c r="H54" s="53">
        <f>L124*0.13</f>
        <v>109824</v>
      </c>
      <c r="I54" s="53"/>
      <c r="J54" s="5"/>
      <c r="K54" s="5"/>
    </row>
    <row r="55" spans="1:11" s="2" customFormat="1" ht="14.25" customHeight="1" x14ac:dyDescent="0.2">
      <c r="A55" s="47" t="s">
        <v>82</v>
      </c>
      <c r="B55" s="53">
        <f>D55+H55</f>
        <v>358055</v>
      </c>
      <c r="C55" s="53"/>
      <c r="D55" s="53">
        <f>L127*0.78</f>
        <v>306904</v>
      </c>
      <c r="E55" s="53"/>
      <c r="F55" s="37"/>
      <c r="G55" s="53"/>
      <c r="H55" s="53">
        <f>L127*0.13</f>
        <v>51151</v>
      </c>
      <c r="I55" s="53"/>
      <c r="J55" s="5"/>
      <c r="K55" s="5"/>
    </row>
    <row r="56" spans="1:11" s="2" customFormat="1" ht="14.25" customHeight="1" x14ac:dyDescent="0.2">
      <c r="A56" s="47" t="s">
        <v>101</v>
      </c>
      <c r="B56" s="53">
        <f>SUM(C56:H56)</f>
        <v>0</v>
      </c>
      <c r="C56" s="53"/>
      <c r="D56" s="53">
        <f>L128*0.78</f>
        <v>0</v>
      </c>
      <c r="E56" s="53"/>
      <c r="F56" s="37"/>
      <c r="G56" s="53"/>
      <c r="H56" s="53">
        <f>L128*0.13</f>
        <v>0</v>
      </c>
      <c r="I56" s="53"/>
      <c r="J56" s="5"/>
      <c r="K56" s="5"/>
    </row>
    <row r="57" spans="1:11" s="2" customFormat="1" ht="14.25" customHeight="1" x14ac:dyDescent="0.2">
      <c r="A57" s="47" t="s">
        <v>102</v>
      </c>
      <c r="B57" s="53">
        <f>SUM(B58:B81)</f>
        <v>6068820</v>
      </c>
      <c r="C57" s="53"/>
      <c r="D57" s="53"/>
      <c r="E57" s="53"/>
      <c r="F57" s="37"/>
      <c r="G57" s="53"/>
      <c r="H57" s="53"/>
      <c r="I57" s="53">
        <f>SUM(I58:I81)</f>
        <v>6068820</v>
      </c>
      <c r="J57" s="5"/>
      <c r="K57" s="5"/>
    </row>
    <row r="58" spans="1:11" s="2" customFormat="1" ht="14.25" customHeight="1" x14ac:dyDescent="0.2">
      <c r="A58" s="47" t="s">
        <v>77</v>
      </c>
      <c r="B58" s="53">
        <f>L105*0.09</f>
        <v>1583598</v>
      </c>
      <c r="C58" s="53"/>
      <c r="D58" s="53"/>
      <c r="E58" s="53"/>
      <c r="F58" s="37"/>
      <c r="G58" s="53"/>
      <c r="H58" s="53"/>
      <c r="I58" s="53">
        <f>B58</f>
        <v>1583598</v>
      </c>
      <c r="J58" s="5"/>
      <c r="K58" s="5"/>
    </row>
    <row r="59" spans="1:11" s="2" customFormat="1" ht="14.25" customHeight="1" x14ac:dyDescent="0.2">
      <c r="A59" s="47" t="s">
        <v>78</v>
      </c>
      <c r="B59" s="53">
        <f>L106*0.09</f>
        <v>110070</v>
      </c>
      <c r="C59" s="53"/>
      <c r="D59" s="53"/>
      <c r="E59" s="53"/>
      <c r="F59" s="37"/>
      <c r="G59" s="53"/>
      <c r="H59" s="53"/>
      <c r="I59" s="53">
        <f>B59</f>
        <v>110070</v>
      </c>
      <c r="J59" s="5"/>
      <c r="K59" s="5"/>
    </row>
    <row r="60" spans="1:11" s="2" customFormat="1" ht="14.25" customHeight="1" x14ac:dyDescent="0.2">
      <c r="A60" s="45" t="s">
        <v>79</v>
      </c>
      <c r="B60" s="44">
        <f>L107*0.09</f>
        <v>288450</v>
      </c>
      <c r="C60" s="44"/>
      <c r="D60" s="44"/>
      <c r="E60" s="44"/>
      <c r="F60" s="37"/>
      <c r="G60" s="44"/>
      <c r="H60" s="44"/>
      <c r="I60" s="44">
        <f t="shared" ref="I60:I81" si="6">B60</f>
        <v>288450</v>
      </c>
      <c r="J60" s="5"/>
      <c r="K60" s="5"/>
    </row>
    <row r="61" spans="1:11" s="2" customFormat="1" ht="14.25" customHeight="1" x14ac:dyDescent="0.2">
      <c r="A61" s="47" t="s">
        <v>103</v>
      </c>
      <c r="B61" s="54">
        <v>2437000</v>
      </c>
      <c r="C61" s="54"/>
      <c r="D61" s="53"/>
      <c r="E61" s="53"/>
      <c r="F61" s="37"/>
      <c r="G61" s="54"/>
      <c r="H61" s="53"/>
      <c r="I61" s="54">
        <f>B61</f>
        <v>2437000</v>
      </c>
      <c r="J61" s="5"/>
      <c r="K61" s="5"/>
    </row>
    <row r="62" spans="1:11" s="2" customFormat="1" ht="14.25" customHeight="1" x14ac:dyDescent="0.2">
      <c r="A62" s="47" t="s">
        <v>81</v>
      </c>
      <c r="B62" s="53">
        <f>L109*0.09</f>
        <v>45362</v>
      </c>
      <c r="C62" s="53"/>
      <c r="D62" s="53"/>
      <c r="E62" s="53"/>
      <c r="F62" s="37"/>
      <c r="G62" s="53"/>
      <c r="H62" s="53"/>
      <c r="I62" s="53">
        <f t="shared" si="6"/>
        <v>45362</v>
      </c>
      <c r="J62" s="5"/>
      <c r="K62" s="5"/>
    </row>
    <row r="63" spans="1:11" s="2" customFormat="1" ht="14.25" customHeight="1" x14ac:dyDescent="0.2">
      <c r="A63" s="47" t="s">
        <v>83</v>
      </c>
      <c r="B63" s="53">
        <f>L110*0.09</f>
        <v>120600</v>
      </c>
      <c r="C63" s="53"/>
      <c r="D63" s="53"/>
      <c r="E63" s="53"/>
      <c r="F63" s="37"/>
      <c r="G63" s="53"/>
      <c r="H63" s="53"/>
      <c r="I63" s="53">
        <f t="shared" si="6"/>
        <v>120600</v>
      </c>
      <c r="J63" s="5"/>
      <c r="K63" s="5"/>
    </row>
    <row r="64" spans="1:11" s="2" customFormat="1" ht="14.25" customHeight="1" x14ac:dyDescent="0.2">
      <c r="A64" s="47" t="s">
        <v>84</v>
      </c>
      <c r="B64" s="53">
        <f t="shared" ref="B64:B72" si="7">L111*0.09</f>
        <v>18000</v>
      </c>
      <c r="C64" s="53"/>
      <c r="D64" s="53"/>
      <c r="E64" s="53"/>
      <c r="F64" s="37"/>
      <c r="G64" s="53"/>
      <c r="H64" s="53"/>
      <c r="I64" s="53">
        <f t="shared" si="6"/>
        <v>18000</v>
      </c>
      <c r="J64" s="5"/>
      <c r="K64" s="5"/>
    </row>
    <row r="65" spans="1:17" s="2" customFormat="1" ht="14.25" customHeight="1" x14ac:dyDescent="0.2">
      <c r="A65" s="47" t="s">
        <v>85</v>
      </c>
      <c r="B65" s="53">
        <f t="shared" si="7"/>
        <v>13950</v>
      </c>
      <c r="C65" s="53"/>
      <c r="D65" s="53"/>
      <c r="E65" s="53"/>
      <c r="F65" s="37"/>
      <c r="G65" s="53"/>
      <c r="H65" s="53"/>
      <c r="I65" s="53">
        <f t="shared" si="6"/>
        <v>13950</v>
      </c>
      <c r="J65" s="5"/>
      <c r="K65" s="5"/>
    </row>
    <row r="66" spans="1:17" s="11" customFormat="1" ht="14.25" customHeight="1" x14ac:dyDescent="0.2">
      <c r="A66" s="47" t="s">
        <v>86</v>
      </c>
      <c r="B66" s="53">
        <f t="shared" si="7"/>
        <v>52200</v>
      </c>
      <c r="C66" s="53"/>
      <c r="D66" s="53"/>
      <c r="E66" s="53"/>
      <c r="F66" s="37"/>
      <c r="G66" s="53"/>
      <c r="H66" s="53"/>
      <c r="I66" s="53">
        <f t="shared" si="6"/>
        <v>52200</v>
      </c>
      <c r="J66" s="10"/>
      <c r="K66" s="10"/>
    </row>
    <row r="67" spans="1:17" s="11" customFormat="1" ht="14.25" customHeight="1" x14ac:dyDescent="0.2">
      <c r="A67" s="47" t="s">
        <v>87</v>
      </c>
      <c r="B67" s="53">
        <f t="shared" si="7"/>
        <v>88650</v>
      </c>
      <c r="C67" s="53"/>
      <c r="D67" s="53"/>
      <c r="E67" s="53"/>
      <c r="F67" s="37"/>
      <c r="G67" s="53"/>
      <c r="H67" s="53"/>
      <c r="I67" s="53">
        <f t="shared" si="6"/>
        <v>88650</v>
      </c>
      <c r="J67" s="10"/>
      <c r="K67" s="10"/>
    </row>
    <row r="68" spans="1:17" s="11" customFormat="1" ht="14.25" customHeight="1" x14ac:dyDescent="0.2">
      <c r="A68" s="47" t="s">
        <v>104</v>
      </c>
      <c r="B68" s="53">
        <f t="shared" si="7"/>
        <v>15138</v>
      </c>
      <c r="C68" s="53"/>
      <c r="D68" s="53"/>
      <c r="E68" s="53"/>
      <c r="F68" s="37"/>
      <c r="G68" s="53"/>
      <c r="H68" s="53"/>
      <c r="I68" s="53">
        <f t="shared" si="6"/>
        <v>15138</v>
      </c>
      <c r="J68" s="10"/>
      <c r="K68" s="10"/>
    </row>
    <row r="69" spans="1:17" s="2" customFormat="1" ht="14.25" customHeight="1" x14ac:dyDescent="0.2">
      <c r="A69" s="47" t="s">
        <v>89</v>
      </c>
      <c r="B69" s="53">
        <f t="shared" si="7"/>
        <v>22680</v>
      </c>
      <c r="C69" s="53"/>
      <c r="D69" s="53"/>
      <c r="E69" s="53"/>
      <c r="F69" s="37"/>
      <c r="G69" s="53"/>
      <c r="H69" s="53"/>
      <c r="I69" s="53">
        <f t="shared" si="6"/>
        <v>22680</v>
      </c>
      <c r="J69" s="5"/>
      <c r="K69" s="5"/>
      <c r="M69" s="12"/>
      <c r="N69" s="12"/>
      <c r="O69" s="12"/>
      <c r="P69" s="12"/>
      <c r="Q69" s="12"/>
    </row>
    <row r="70" spans="1:17" s="2" customFormat="1" ht="14.25" customHeight="1" x14ac:dyDescent="0.2">
      <c r="A70" s="47" t="s">
        <v>90</v>
      </c>
      <c r="B70" s="53">
        <f t="shared" si="7"/>
        <v>221149</v>
      </c>
      <c r="C70" s="53"/>
      <c r="D70" s="53"/>
      <c r="E70" s="53"/>
      <c r="F70" s="37"/>
      <c r="G70" s="53"/>
      <c r="H70" s="53"/>
      <c r="I70" s="53">
        <f t="shared" si="6"/>
        <v>221149</v>
      </c>
      <c r="J70" s="5"/>
      <c r="K70" s="5"/>
      <c r="M70" s="13"/>
      <c r="N70" s="14"/>
      <c r="O70" s="13"/>
      <c r="P70" s="13"/>
      <c r="Q70" s="12"/>
    </row>
    <row r="71" spans="1:17" s="2" customFormat="1" ht="14.25" customHeight="1" x14ac:dyDescent="0.2">
      <c r="A71" s="47" t="s">
        <v>92</v>
      </c>
      <c r="B71" s="53">
        <f t="shared" si="7"/>
        <v>23400</v>
      </c>
      <c r="C71" s="53"/>
      <c r="D71" s="53"/>
      <c r="E71" s="53"/>
      <c r="F71" s="37"/>
      <c r="G71" s="53"/>
      <c r="H71" s="53"/>
      <c r="I71" s="53">
        <f t="shared" si="6"/>
        <v>23400</v>
      </c>
      <c r="J71" s="5"/>
      <c r="K71" s="5"/>
    </row>
    <row r="72" spans="1:17" s="2" customFormat="1" ht="14.25" customHeight="1" x14ac:dyDescent="0.2">
      <c r="A72" s="47" t="s">
        <v>93</v>
      </c>
      <c r="B72" s="53">
        <f t="shared" si="7"/>
        <v>459099</v>
      </c>
      <c r="C72" s="53"/>
      <c r="D72" s="53"/>
      <c r="E72" s="53"/>
      <c r="F72" s="37"/>
      <c r="G72" s="53"/>
      <c r="H72" s="53"/>
      <c r="I72" s="53">
        <f t="shared" si="6"/>
        <v>459099</v>
      </c>
      <c r="J72" s="5"/>
      <c r="K72" s="5"/>
    </row>
    <row r="73" spans="1:17" s="2" customFormat="1" ht="14.25" customHeight="1" x14ac:dyDescent="0.2">
      <c r="A73" s="47" t="s">
        <v>94</v>
      </c>
      <c r="B73" s="53">
        <f>L121*0.09</f>
        <v>54000</v>
      </c>
      <c r="C73" s="53"/>
      <c r="D73" s="53"/>
      <c r="E73" s="53"/>
      <c r="F73" s="37"/>
      <c r="G73" s="53"/>
      <c r="H73" s="53"/>
      <c r="I73" s="53">
        <f t="shared" si="6"/>
        <v>54000</v>
      </c>
      <c r="J73" s="5"/>
      <c r="K73" s="5"/>
    </row>
    <row r="74" spans="1:17" s="2" customFormat="1" ht="14.25" customHeight="1" x14ac:dyDescent="0.2">
      <c r="A74" s="47" t="s">
        <v>106</v>
      </c>
      <c r="B74" s="53">
        <f>L122*0.09</f>
        <v>46890</v>
      </c>
      <c r="C74" s="53"/>
      <c r="D74" s="53"/>
      <c r="E74" s="53"/>
      <c r="F74" s="37"/>
      <c r="G74" s="53"/>
      <c r="H74" s="53"/>
      <c r="I74" s="53">
        <f>B74</f>
        <v>46890</v>
      </c>
      <c r="J74" s="5"/>
      <c r="K74" s="5"/>
    </row>
    <row r="75" spans="1:17" s="2" customFormat="1" ht="14.25" customHeight="1" x14ac:dyDescent="0.2">
      <c r="A75" s="47" t="s">
        <v>105</v>
      </c>
      <c r="B75" s="53">
        <v>200000</v>
      </c>
      <c r="C75" s="53"/>
      <c r="D75" s="53"/>
      <c r="E75" s="53"/>
      <c r="F75" s="37"/>
      <c r="G75" s="53"/>
      <c r="H75" s="53"/>
      <c r="I75" s="53">
        <f>B75</f>
        <v>200000</v>
      </c>
      <c r="J75" s="5"/>
      <c r="K75" s="5"/>
    </row>
    <row r="76" spans="1:17" s="2" customFormat="1" ht="14.25" customHeight="1" x14ac:dyDescent="0.2">
      <c r="A76" s="47" t="s">
        <v>97</v>
      </c>
      <c r="B76" s="53">
        <f>L123*0.09</f>
        <v>57960</v>
      </c>
      <c r="C76" s="53"/>
      <c r="D76" s="53"/>
      <c r="E76" s="53"/>
      <c r="F76" s="37"/>
      <c r="G76" s="53"/>
      <c r="H76" s="53"/>
      <c r="I76" s="53">
        <f>B76</f>
        <v>57960</v>
      </c>
      <c r="J76" s="5"/>
      <c r="K76" s="5"/>
    </row>
    <row r="77" spans="1:17" s="2" customFormat="1" ht="14.25" customHeight="1" x14ac:dyDescent="0.2">
      <c r="A77" s="47" t="s">
        <v>107</v>
      </c>
      <c r="B77" s="53">
        <f>L125*0.09</f>
        <v>99000</v>
      </c>
      <c r="C77" s="53"/>
      <c r="D77" s="53"/>
      <c r="E77" s="53"/>
      <c r="F77" s="37"/>
      <c r="G77" s="53"/>
      <c r="H77" s="53"/>
      <c r="I77" s="53">
        <f>B77</f>
        <v>99000</v>
      </c>
      <c r="J77" s="5"/>
      <c r="K77" s="5"/>
    </row>
    <row r="78" spans="1:17" s="2" customFormat="1" ht="14.25" customHeight="1" x14ac:dyDescent="0.2">
      <c r="A78" s="47" t="s">
        <v>108</v>
      </c>
      <c r="B78" s="53">
        <v>180</v>
      </c>
      <c r="C78" s="53"/>
      <c r="D78" s="53"/>
      <c r="E78" s="53"/>
      <c r="F78" s="37"/>
      <c r="G78" s="53"/>
      <c r="H78" s="53"/>
      <c r="I78" s="53">
        <v>180</v>
      </c>
      <c r="J78" s="5"/>
      <c r="K78" s="5"/>
    </row>
    <row r="79" spans="1:17" s="2" customFormat="1" ht="14.25" customHeight="1" x14ac:dyDescent="0.2">
      <c r="A79" s="47" t="s">
        <v>99</v>
      </c>
      <c r="B79" s="53">
        <f>L124*0.09</f>
        <v>76032</v>
      </c>
      <c r="C79" s="53"/>
      <c r="D79" s="53"/>
      <c r="E79" s="53"/>
      <c r="F79" s="37"/>
      <c r="G79" s="53"/>
      <c r="H79" s="53"/>
      <c r="I79" s="53">
        <f>B79</f>
        <v>76032</v>
      </c>
      <c r="J79" s="5"/>
      <c r="K79" s="5"/>
    </row>
    <row r="80" spans="1:17" s="2" customFormat="1" ht="14.25" customHeight="1" x14ac:dyDescent="0.2">
      <c r="A80" s="47" t="s">
        <v>82</v>
      </c>
      <c r="B80" s="53">
        <f>L127*0.09</f>
        <v>35412</v>
      </c>
      <c r="C80" s="53"/>
      <c r="D80" s="53"/>
      <c r="E80" s="53"/>
      <c r="F80" s="37"/>
      <c r="G80" s="53"/>
      <c r="H80" s="53"/>
      <c r="I80" s="53">
        <f>B80</f>
        <v>35412</v>
      </c>
      <c r="J80" s="5"/>
      <c r="K80" s="5"/>
    </row>
    <row r="81" spans="1:11" s="2" customFormat="1" ht="14.25" customHeight="1" x14ac:dyDescent="0.2">
      <c r="A81" s="47" t="s">
        <v>101</v>
      </c>
      <c r="B81" s="44">
        <f>L128*0.09</f>
        <v>0</v>
      </c>
      <c r="C81" s="44"/>
      <c r="D81" s="44"/>
      <c r="E81" s="44"/>
      <c r="F81" s="37"/>
      <c r="G81" s="44"/>
      <c r="H81" s="44"/>
      <c r="I81" s="44">
        <f t="shared" si="6"/>
        <v>0</v>
      </c>
      <c r="J81" s="5"/>
      <c r="K81" s="5"/>
    </row>
    <row r="82" spans="1:11" s="2" customFormat="1" ht="14.25" customHeight="1" x14ac:dyDescent="0.2">
      <c r="A82" s="47" t="s">
        <v>55</v>
      </c>
      <c r="B82" s="37">
        <f>B30+B57</f>
        <v>64913490</v>
      </c>
      <c r="C82" s="37">
        <f>C30</f>
        <v>11133200</v>
      </c>
      <c r="D82" s="37">
        <f>D30</f>
        <v>29742445</v>
      </c>
      <c r="E82" s="37">
        <f>E30</f>
        <v>190000</v>
      </c>
      <c r="F82" s="37"/>
      <c r="G82" s="37">
        <f>G30</f>
        <v>12821950</v>
      </c>
      <c r="H82" s="37">
        <f>H30</f>
        <v>4957075</v>
      </c>
      <c r="I82" s="37">
        <f>I57</f>
        <v>6068820</v>
      </c>
      <c r="J82" s="5">
        <f>SUM(C82:I82)</f>
        <v>64913490</v>
      </c>
      <c r="K82" s="5"/>
    </row>
    <row r="83" spans="1:11" s="2" customFormat="1" ht="14.25" customHeight="1" x14ac:dyDescent="0.2">
      <c r="A83" s="51" t="s">
        <v>196</v>
      </c>
      <c r="B83" s="37">
        <f>B28-B82</f>
        <v>-3100190</v>
      </c>
      <c r="C83" s="37">
        <f>C28-C82</f>
        <v>-10418200</v>
      </c>
      <c r="D83" s="37">
        <f>D28-D82</f>
        <v>-9085545</v>
      </c>
      <c r="E83" s="37">
        <f>E28-E82</f>
        <v>1350000</v>
      </c>
      <c r="F83" s="37"/>
      <c r="G83" s="37">
        <f>G28-G82</f>
        <v>17609450</v>
      </c>
      <c r="H83" s="37">
        <f>H24-H82</f>
        <v>-4957075</v>
      </c>
      <c r="I83" s="37">
        <f>I28-I82</f>
        <v>2401180</v>
      </c>
      <c r="J83" s="5">
        <f>SUM(C83:I83)</f>
        <v>-3100190</v>
      </c>
      <c r="K83" s="5"/>
    </row>
    <row r="84" spans="1:11" s="2" customFormat="1" ht="14.25" customHeight="1" x14ac:dyDescent="0.2">
      <c r="A84" s="51" t="s">
        <v>192</v>
      </c>
      <c r="B84" s="37">
        <v>0</v>
      </c>
      <c r="C84" s="37">
        <v>0</v>
      </c>
      <c r="D84" s="37">
        <v>0</v>
      </c>
      <c r="E84" s="37">
        <v>0</v>
      </c>
      <c r="F84" s="37"/>
      <c r="G84" s="37">
        <v>0</v>
      </c>
      <c r="H84" s="37">
        <v>0</v>
      </c>
      <c r="I84" s="37">
        <v>0</v>
      </c>
      <c r="J84" s="5"/>
      <c r="K84" s="5"/>
    </row>
    <row r="85" spans="1:11" s="2" customFormat="1" ht="14.25" customHeight="1" x14ac:dyDescent="0.2">
      <c r="A85" s="51" t="s">
        <v>193</v>
      </c>
      <c r="B85" s="40">
        <f>B83+B84</f>
        <v>-3100190</v>
      </c>
      <c r="C85" s="41">
        <f>C83+C84</f>
        <v>-10418200</v>
      </c>
      <c r="D85" s="37">
        <f>D83+D84</f>
        <v>-9085545</v>
      </c>
      <c r="E85" s="37">
        <f>E83+E84</f>
        <v>1350000</v>
      </c>
      <c r="F85" s="37"/>
      <c r="G85" s="37">
        <f>G83+G84</f>
        <v>17609450</v>
      </c>
      <c r="H85" s="37">
        <f>H83+H84</f>
        <v>-4957075</v>
      </c>
      <c r="I85" s="37">
        <f>I83+I84</f>
        <v>2401180</v>
      </c>
      <c r="J85" s="5">
        <f>SUM(C85:I85)</f>
        <v>-3100190</v>
      </c>
      <c r="K85" s="5"/>
    </row>
    <row r="86" spans="1:11" s="2" customFormat="1" ht="14.25" customHeight="1" x14ac:dyDescent="0.2">
      <c r="A86" s="49" t="s">
        <v>109</v>
      </c>
      <c r="B86" s="54"/>
      <c r="C86" s="54"/>
      <c r="D86" s="54"/>
      <c r="E86" s="54"/>
      <c r="F86" s="37"/>
      <c r="G86" s="54"/>
      <c r="H86" s="54"/>
      <c r="I86" s="54"/>
      <c r="J86" s="5"/>
      <c r="K86" s="5"/>
    </row>
    <row r="87" spans="1:11" s="2" customFormat="1" ht="14.25" customHeight="1" x14ac:dyDescent="0.2">
      <c r="A87" s="49" t="s">
        <v>110</v>
      </c>
      <c r="B87" s="44"/>
      <c r="C87" s="44"/>
      <c r="D87" s="44"/>
      <c r="E87" s="44"/>
      <c r="F87" s="37"/>
      <c r="G87" s="44"/>
      <c r="H87" s="44"/>
      <c r="I87" s="44"/>
      <c r="J87" s="5"/>
      <c r="K87" s="5"/>
    </row>
    <row r="88" spans="1:11" s="2" customFormat="1" ht="14.25" customHeight="1" x14ac:dyDescent="0.2">
      <c r="A88" s="49" t="s">
        <v>56</v>
      </c>
      <c r="B88" s="37">
        <v>0</v>
      </c>
      <c r="C88" s="37">
        <v>0</v>
      </c>
      <c r="D88" s="37">
        <v>0</v>
      </c>
      <c r="E88" s="37">
        <v>0</v>
      </c>
      <c r="F88" s="37"/>
      <c r="G88" s="37">
        <v>0</v>
      </c>
      <c r="H88" s="37">
        <v>0</v>
      </c>
      <c r="I88" s="37">
        <v>0</v>
      </c>
      <c r="J88" s="5"/>
      <c r="K88" s="5"/>
    </row>
    <row r="89" spans="1:11" s="2" customFormat="1" ht="14.25" customHeight="1" x14ac:dyDescent="0.2">
      <c r="A89" s="47" t="s">
        <v>111</v>
      </c>
      <c r="B89" s="37"/>
      <c r="C89" s="37"/>
      <c r="D89" s="37"/>
      <c r="E89" s="37"/>
      <c r="F89" s="37"/>
      <c r="G89" s="37"/>
      <c r="H89" s="37"/>
      <c r="I89" s="37"/>
      <c r="J89" s="5"/>
      <c r="K89" s="5"/>
    </row>
    <row r="90" spans="1:11" s="2" customFormat="1" ht="14.25" customHeight="1" x14ac:dyDescent="0.2">
      <c r="A90" s="47" t="s">
        <v>113</v>
      </c>
      <c r="B90" s="37">
        <v>0</v>
      </c>
      <c r="C90" s="37">
        <v>0</v>
      </c>
      <c r="D90" s="37">
        <v>0</v>
      </c>
      <c r="E90" s="37">
        <v>0</v>
      </c>
      <c r="F90" s="37"/>
      <c r="G90" s="37">
        <v>0</v>
      </c>
      <c r="H90" s="37">
        <v>0</v>
      </c>
      <c r="I90" s="37">
        <v>0</v>
      </c>
      <c r="J90" s="5"/>
      <c r="K90" s="5"/>
    </row>
    <row r="91" spans="1:11" s="2" customFormat="1" ht="14.25" customHeight="1" x14ac:dyDescent="0.2">
      <c r="A91" s="47" t="s">
        <v>122</v>
      </c>
      <c r="B91" s="37">
        <f>B87-B90</f>
        <v>0</v>
      </c>
      <c r="C91" s="37">
        <f>C87-C90</f>
        <v>0</v>
      </c>
      <c r="D91" s="37">
        <f>D87-D90</f>
        <v>0</v>
      </c>
      <c r="E91" s="37">
        <f>E87-E90</f>
        <v>0</v>
      </c>
      <c r="F91" s="37"/>
      <c r="G91" s="37">
        <f>G87-G90</f>
        <v>0</v>
      </c>
      <c r="H91" s="37">
        <f>H87-H90</f>
        <v>0</v>
      </c>
      <c r="I91" s="37">
        <f>I87-I90</f>
        <v>0</v>
      </c>
      <c r="J91" s="5"/>
      <c r="K91" s="5"/>
    </row>
    <row r="92" spans="1:11" s="2" customFormat="1" ht="14.25" customHeight="1" x14ac:dyDescent="0.2">
      <c r="A92" s="47" t="s">
        <v>112</v>
      </c>
      <c r="B92" s="37">
        <f>B85+B91</f>
        <v>-3100190</v>
      </c>
      <c r="C92" s="37">
        <f>C85+C91</f>
        <v>-10418200</v>
      </c>
      <c r="D92" s="37">
        <f>D85+D91</f>
        <v>-9085545</v>
      </c>
      <c r="E92" s="37">
        <f>E85+E91</f>
        <v>1350000</v>
      </c>
      <c r="F92" s="37"/>
      <c r="G92" s="37">
        <f>G85+E91</f>
        <v>17609450</v>
      </c>
      <c r="H92" s="37">
        <f>H85+H91</f>
        <v>-4957075</v>
      </c>
      <c r="I92" s="37">
        <f>I85+I91</f>
        <v>2401180</v>
      </c>
      <c r="J92" s="5">
        <f>SUM(C92:I92)</f>
        <v>-3100190</v>
      </c>
      <c r="K92" s="5"/>
    </row>
    <row r="93" spans="1:11" s="2" customFormat="1" ht="14.25" customHeight="1" x14ac:dyDescent="0.2">
      <c r="A93" s="49" t="s">
        <v>114</v>
      </c>
      <c r="B93" s="37"/>
      <c r="C93" s="37"/>
      <c r="D93" s="37"/>
      <c r="E93" s="37"/>
      <c r="F93" s="37"/>
      <c r="G93" s="37"/>
      <c r="H93" s="37"/>
      <c r="I93" s="37"/>
      <c r="J93" s="5"/>
      <c r="K93" s="5"/>
    </row>
    <row r="94" spans="1:11" s="2" customFormat="1" ht="14.25" customHeight="1" x14ac:dyDescent="0.2">
      <c r="A94" s="49" t="s">
        <v>115</v>
      </c>
      <c r="B94" s="37"/>
      <c r="C94" s="37"/>
      <c r="D94" s="37"/>
      <c r="E94" s="37"/>
      <c r="F94" s="37"/>
      <c r="G94" s="37"/>
      <c r="H94" s="37"/>
      <c r="I94" s="37"/>
      <c r="J94" s="5"/>
      <c r="K94" s="5"/>
    </row>
    <row r="95" spans="1:11" s="2" customFormat="1" ht="14.25" customHeight="1" x14ac:dyDescent="0.2">
      <c r="A95" s="47" t="s">
        <v>116</v>
      </c>
      <c r="B95" s="54"/>
      <c r="C95" s="54"/>
      <c r="D95" s="54"/>
      <c r="E95" s="54"/>
      <c r="F95" s="37"/>
      <c r="G95" s="54"/>
      <c r="H95" s="54"/>
      <c r="I95" s="54"/>
      <c r="J95" s="5"/>
      <c r="K95" s="5"/>
    </row>
    <row r="96" spans="1:11" s="2" customFormat="1" ht="14.25" customHeight="1" x14ac:dyDescent="0.2">
      <c r="A96" s="47" t="s">
        <v>119</v>
      </c>
      <c r="B96" s="53">
        <v>12183200</v>
      </c>
      <c r="C96" s="53"/>
      <c r="D96" s="53">
        <f>B96</f>
        <v>12183200</v>
      </c>
      <c r="E96" s="53"/>
      <c r="F96" s="37"/>
      <c r="G96" s="53"/>
      <c r="H96" s="53"/>
      <c r="I96" s="53"/>
      <c r="J96" s="5"/>
      <c r="K96" s="5"/>
    </row>
    <row r="97" spans="1:16" s="2" customFormat="1" ht="14.25" customHeight="1" x14ac:dyDescent="0.2">
      <c r="A97" s="47" t="s">
        <v>123</v>
      </c>
      <c r="B97" s="53">
        <v>12183200</v>
      </c>
      <c r="C97" s="53"/>
      <c r="D97" s="53">
        <f>B97</f>
        <v>12183200</v>
      </c>
      <c r="E97" s="53"/>
      <c r="F97" s="37"/>
      <c r="G97" s="53"/>
      <c r="H97" s="53"/>
      <c r="I97" s="53"/>
      <c r="J97" s="5"/>
      <c r="K97" s="5"/>
    </row>
    <row r="98" spans="1:16" s="2" customFormat="1" ht="14.25" customHeight="1" x14ac:dyDescent="0.2">
      <c r="A98" s="47" t="s">
        <v>120</v>
      </c>
      <c r="B98" s="53">
        <v>-12183200</v>
      </c>
      <c r="C98" s="53"/>
      <c r="D98" s="53">
        <f>B98</f>
        <v>-12183200</v>
      </c>
      <c r="E98" s="53"/>
      <c r="F98" s="37"/>
      <c r="G98" s="53"/>
      <c r="H98" s="53"/>
      <c r="I98" s="53"/>
      <c r="J98" s="5"/>
      <c r="K98" s="5"/>
    </row>
    <row r="99" spans="1:16" s="2" customFormat="1" ht="14.25" customHeight="1" x14ac:dyDescent="0.2">
      <c r="A99" s="47" t="s">
        <v>121</v>
      </c>
      <c r="B99" s="44">
        <v>-12183200</v>
      </c>
      <c r="C99" s="44"/>
      <c r="D99" s="44">
        <f>B99</f>
        <v>-12183200</v>
      </c>
      <c r="E99" s="44"/>
      <c r="F99" s="37"/>
      <c r="G99" s="44"/>
      <c r="H99" s="44"/>
      <c r="I99" s="44"/>
      <c r="J99" s="5"/>
      <c r="K99" s="5"/>
    </row>
    <row r="100" spans="1:16" s="2" customFormat="1" ht="14.25" customHeight="1" x14ac:dyDescent="0.2">
      <c r="A100" s="47" t="s">
        <v>117</v>
      </c>
      <c r="B100" s="37">
        <v>0</v>
      </c>
      <c r="C100" s="37"/>
      <c r="D100" s="37"/>
      <c r="E100" s="37"/>
      <c r="F100" s="37"/>
      <c r="G100" s="37"/>
      <c r="H100" s="37"/>
      <c r="I100" s="37"/>
      <c r="J100" s="5"/>
      <c r="K100" s="5"/>
    </row>
    <row r="101" spans="1:16" s="2" customFormat="1" ht="14.25" customHeight="1" x14ac:dyDescent="0.2">
      <c r="A101" s="47" t="s">
        <v>124</v>
      </c>
      <c r="B101" s="37">
        <f ca="1">B101-B97</f>
        <v>0</v>
      </c>
      <c r="C101" s="37"/>
      <c r="D101" s="37"/>
      <c r="E101" s="37"/>
      <c r="F101" s="37"/>
      <c r="G101" s="37"/>
      <c r="H101" s="37"/>
      <c r="I101" s="37"/>
      <c r="J101" s="5"/>
      <c r="K101" s="5"/>
    </row>
    <row r="102" spans="1:16" s="2" customFormat="1" ht="14.25" customHeight="1" x14ac:dyDescent="0.2">
      <c r="A102" s="47" t="s">
        <v>125</v>
      </c>
      <c r="B102" s="37">
        <v>0</v>
      </c>
      <c r="C102" s="37"/>
      <c r="D102" s="37"/>
      <c r="E102" s="37"/>
      <c r="F102" s="37"/>
      <c r="G102" s="37"/>
      <c r="H102" s="37"/>
      <c r="I102" s="37"/>
      <c r="J102" s="5"/>
      <c r="K102" s="5"/>
    </row>
    <row r="103" spans="1:16" s="2" customFormat="1" ht="14.25" customHeight="1" x14ac:dyDescent="0.2">
      <c r="A103" s="45" t="s">
        <v>118</v>
      </c>
      <c r="B103" s="37">
        <f>B94+B100</f>
        <v>0</v>
      </c>
      <c r="C103" s="37"/>
      <c r="D103" s="37"/>
      <c r="E103" s="37"/>
      <c r="F103" s="37"/>
      <c r="G103" s="37"/>
      <c r="H103" s="37"/>
      <c r="I103" s="37"/>
      <c r="J103" s="5">
        <f>SUM(C103:I103)</f>
        <v>0</v>
      </c>
      <c r="K103" s="5"/>
    </row>
    <row r="104" spans="1:16" s="2" customFormat="1" ht="14.25" customHeight="1" x14ac:dyDescent="0.2">
      <c r="A104" s="2" t="s">
        <v>51</v>
      </c>
      <c r="J104" s="5"/>
      <c r="K104" s="15" t="s">
        <v>9</v>
      </c>
      <c r="L104" s="16" t="s">
        <v>19</v>
      </c>
      <c r="N104" s="2" t="s">
        <v>23</v>
      </c>
      <c r="O104" s="17"/>
    </row>
    <row r="105" spans="1:16" s="2" customFormat="1" ht="14.25" customHeight="1" x14ac:dyDescent="0.2">
      <c r="A105" s="2" t="s">
        <v>52</v>
      </c>
      <c r="J105" s="5"/>
      <c r="K105" s="18" t="s">
        <v>11</v>
      </c>
      <c r="L105" s="19">
        <v>17595537</v>
      </c>
      <c r="M105" s="20"/>
      <c r="N105" s="21" t="s">
        <v>22</v>
      </c>
      <c r="O105" s="22">
        <v>0.91</v>
      </c>
      <c r="P105" s="23" t="s">
        <v>23</v>
      </c>
    </row>
    <row r="106" spans="1:16" s="2" customFormat="1" ht="14.25" customHeight="1" x14ac:dyDescent="0.2">
      <c r="J106" s="5"/>
      <c r="K106" s="18" t="s">
        <v>201</v>
      </c>
      <c r="L106" s="19">
        <v>1223000</v>
      </c>
      <c r="M106" s="20"/>
      <c r="N106" s="21"/>
      <c r="O106" s="22"/>
      <c r="P106" s="23"/>
    </row>
    <row r="107" spans="1:16" s="2" customFormat="1" ht="14.25" customHeight="1" x14ac:dyDescent="0.2">
      <c r="J107" s="5"/>
      <c r="K107" s="18" t="s">
        <v>24</v>
      </c>
      <c r="L107" s="19">
        <v>3205000</v>
      </c>
      <c r="M107" s="20"/>
      <c r="N107" s="21" t="s">
        <v>20</v>
      </c>
      <c r="O107" s="22">
        <v>0.09</v>
      </c>
      <c r="P107" s="23" t="s">
        <v>42</v>
      </c>
    </row>
    <row r="108" spans="1:16" s="2" customFormat="1" ht="14.25" customHeight="1" x14ac:dyDescent="0.2">
      <c r="J108" s="5"/>
      <c r="K108" s="18" t="s">
        <v>27</v>
      </c>
      <c r="L108" s="19">
        <v>2437000</v>
      </c>
      <c r="M108" s="20"/>
      <c r="N108" s="21"/>
      <c r="P108" s="23"/>
    </row>
    <row r="109" spans="1:16" s="2" customFormat="1" ht="14.25" customHeight="1" x14ac:dyDescent="0.2">
      <c r="J109" s="5"/>
      <c r="K109" s="18" t="s">
        <v>10</v>
      </c>
      <c r="L109" s="19">
        <v>504020</v>
      </c>
      <c r="M109" s="20"/>
      <c r="N109" s="24"/>
      <c r="P109" s="23" t="s">
        <v>43</v>
      </c>
    </row>
    <row r="110" spans="1:16" s="2" customFormat="1" ht="14.25" customHeight="1" x14ac:dyDescent="0.2">
      <c r="J110" s="5"/>
      <c r="K110" s="18" t="s">
        <v>12</v>
      </c>
      <c r="L110" s="19">
        <v>1340000</v>
      </c>
      <c r="M110" s="20"/>
      <c r="N110" s="24"/>
      <c r="O110" s="24"/>
      <c r="P110" s="25"/>
    </row>
    <row r="111" spans="1:16" s="2" customFormat="1" ht="14.25" customHeight="1" x14ac:dyDescent="0.2">
      <c r="J111" s="5"/>
      <c r="K111" s="18" t="s">
        <v>13</v>
      </c>
      <c r="L111" s="19">
        <v>200000</v>
      </c>
      <c r="M111" s="20"/>
      <c r="N111" s="24"/>
      <c r="O111" s="24"/>
      <c r="P111" s="25"/>
    </row>
    <row r="112" spans="1:16" s="2" customFormat="1" ht="14.25" customHeight="1" x14ac:dyDescent="0.2">
      <c r="J112" s="5"/>
      <c r="K112" s="18" t="s">
        <v>14</v>
      </c>
      <c r="L112" s="19">
        <v>155000</v>
      </c>
      <c r="M112" s="20"/>
      <c r="N112" s="24"/>
      <c r="O112" s="24"/>
      <c r="P112" s="25"/>
    </row>
    <row r="113" spans="10:16" s="2" customFormat="1" ht="14.25" customHeight="1" x14ac:dyDescent="0.2">
      <c r="J113" s="5"/>
      <c r="K113" s="18" t="s">
        <v>28</v>
      </c>
      <c r="L113" s="19">
        <v>580000</v>
      </c>
      <c r="M113" s="20"/>
      <c r="N113" s="24"/>
      <c r="O113" s="24"/>
      <c r="P113" s="25"/>
    </row>
    <row r="114" spans="10:16" s="2" customFormat="1" ht="14.25" customHeight="1" x14ac:dyDescent="0.2">
      <c r="J114" s="5"/>
      <c r="K114" s="18" t="s">
        <v>15</v>
      </c>
      <c r="L114" s="19">
        <v>985000</v>
      </c>
      <c r="M114" s="20"/>
      <c r="N114" s="24"/>
      <c r="O114" s="24"/>
      <c r="P114" s="25"/>
    </row>
    <row r="115" spans="10:16" s="2" customFormat="1" ht="14.25" customHeight="1" x14ac:dyDescent="0.2">
      <c r="J115" s="5" t="s">
        <v>26</v>
      </c>
      <c r="K115" s="18" t="s">
        <v>29</v>
      </c>
      <c r="L115" s="19">
        <v>168200</v>
      </c>
      <c r="M115" s="20"/>
      <c r="N115" s="24"/>
      <c r="O115" s="24"/>
      <c r="P115" s="25"/>
    </row>
    <row r="116" spans="10:16" s="2" customFormat="1" ht="14.25" customHeight="1" x14ac:dyDescent="0.2">
      <c r="J116" s="5"/>
      <c r="K116" s="18" t="s">
        <v>30</v>
      </c>
      <c r="L116" s="19">
        <v>252000</v>
      </c>
      <c r="M116" s="20"/>
      <c r="N116" s="24"/>
      <c r="O116" s="24"/>
      <c r="P116" s="25"/>
    </row>
    <row r="117" spans="10:16" s="2" customFormat="1" ht="14.25" customHeight="1" x14ac:dyDescent="0.2">
      <c r="J117" s="5"/>
      <c r="K117" s="18" t="s">
        <v>16</v>
      </c>
      <c r="L117" s="19">
        <v>2457216</v>
      </c>
      <c r="M117" s="20"/>
      <c r="N117" s="24"/>
      <c r="O117" s="24"/>
      <c r="P117" s="25"/>
    </row>
    <row r="118" spans="10:16" s="2" customFormat="1" ht="14.25" customHeight="1" x14ac:dyDescent="0.2">
      <c r="J118" s="5"/>
      <c r="K118" s="18" t="s">
        <v>31</v>
      </c>
      <c r="L118" s="19">
        <v>260000</v>
      </c>
      <c r="M118" s="20"/>
      <c r="N118" s="24"/>
      <c r="O118" s="24"/>
      <c r="P118" s="25"/>
    </row>
    <row r="119" spans="10:16" s="2" customFormat="1" ht="14.25" customHeight="1" x14ac:dyDescent="0.2">
      <c r="J119" s="5"/>
      <c r="K119" s="18" t="s">
        <v>32</v>
      </c>
      <c r="L119" s="19">
        <v>5101100</v>
      </c>
      <c r="M119" s="20"/>
      <c r="N119" s="24"/>
      <c r="O119" s="24"/>
      <c r="P119" s="25"/>
    </row>
    <row r="120" spans="10:16" s="2" customFormat="1" ht="14.25" customHeight="1" x14ac:dyDescent="0.2">
      <c r="J120" s="5" t="s">
        <v>40</v>
      </c>
      <c r="K120" s="18" t="s">
        <v>41</v>
      </c>
      <c r="L120" s="19">
        <v>200000</v>
      </c>
      <c r="M120" s="20"/>
      <c r="N120" s="24"/>
      <c r="O120" s="24"/>
      <c r="P120" s="25"/>
    </row>
    <row r="121" spans="10:16" s="2" customFormat="1" ht="14.25" customHeight="1" x14ac:dyDescent="0.2">
      <c r="J121" s="5"/>
      <c r="K121" s="18" t="s">
        <v>33</v>
      </c>
      <c r="L121" s="19">
        <v>600000</v>
      </c>
      <c r="M121" s="20"/>
      <c r="N121" s="24"/>
      <c r="O121" s="24"/>
      <c r="P121" s="25"/>
    </row>
    <row r="122" spans="10:16" s="2" customFormat="1" ht="14.25" customHeight="1" x14ac:dyDescent="0.2">
      <c r="J122" s="5"/>
      <c r="K122" s="18" t="s">
        <v>39</v>
      </c>
      <c r="L122" s="19">
        <v>521000</v>
      </c>
      <c r="M122" s="20"/>
      <c r="N122" s="24"/>
      <c r="O122" s="24"/>
      <c r="P122" s="25"/>
    </row>
    <row r="123" spans="10:16" s="2" customFormat="1" ht="14.25" customHeight="1" x14ac:dyDescent="0.2">
      <c r="J123" s="5"/>
      <c r="K123" s="18" t="s">
        <v>34</v>
      </c>
      <c r="L123" s="19">
        <v>644000</v>
      </c>
      <c r="M123" s="20"/>
      <c r="N123" s="24"/>
      <c r="O123" s="24"/>
      <c r="P123" s="25"/>
    </row>
    <row r="124" spans="10:16" s="2" customFormat="1" ht="14.25" customHeight="1" x14ac:dyDescent="0.2">
      <c r="J124" s="5">
        <f>SUM(C57:I57)</f>
        <v>6068820</v>
      </c>
      <c r="K124" s="18" t="s">
        <v>35</v>
      </c>
      <c r="L124" s="19">
        <v>844800</v>
      </c>
      <c r="M124" s="20"/>
      <c r="N124" s="24"/>
      <c r="O124" s="24"/>
      <c r="P124" s="25"/>
    </row>
    <row r="125" spans="10:16" s="2" customFormat="1" ht="14.25" customHeight="1" x14ac:dyDescent="0.2">
      <c r="J125" s="5"/>
      <c r="K125" s="18" t="s">
        <v>36</v>
      </c>
      <c r="L125" s="19">
        <v>1100000</v>
      </c>
      <c r="M125" s="20"/>
      <c r="N125" s="24"/>
      <c r="O125" s="24"/>
      <c r="P125" s="25"/>
    </row>
    <row r="126" spans="10:16" s="2" customFormat="1" ht="14.25" customHeight="1" x14ac:dyDescent="0.2">
      <c r="J126" s="5"/>
      <c r="K126" s="18" t="s">
        <v>17</v>
      </c>
      <c r="L126" s="19">
        <v>2000</v>
      </c>
      <c r="M126" s="20"/>
      <c r="N126" s="24"/>
      <c r="O126" s="24"/>
      <c r="P126" s="25"/>
    </row>
    <row r="127" spans="10:16" s="2" customFormat="1" ht="14.25" customHeight="1" x14ac:dyDescent="0.2">
      <c r="J127" s="5"/>
      <c r="K127" s="18" t="s">
        <v>202</v>
      </c>
      <c r="L127" s="19">
        <v>393467</v>
      </c>
      <c r="M127" s="20"/>
      <c r="N127" s="24"/>
      <c r="O127" s="24"/>
      <c r="P127" s="25"/>
    </row>
    <row r="128" spans="10:16" s="2" customFormat="1" ht="14.25" customHeight="1" x14ac:dyDescent="0.2">
      <c r="J128" s="5"/>
      <c r="K128" s="18" t="s">
        <v>18</v>
      </c>
      <c r="L128" s="19">
        <v>0</v>
      </c>
      <c r="M128" s="20"/>
      <c r="N128" s="24"/>
      <c r="O128" s="24"/>
      <c r="P128" s="25"/>
    </row>
    <row r="129" spans="10:16" s="2" customFormat="1" ht="15.75" customHeight="1" x14ac:dyDescent="0.2">
      <c r="J129" s="5"/>
      <c r="K129" s="26" t="s">
        <v>21</v>
      </c>
      <c r="L129" s="27">
        <f>SUM(L105:L128)</f>
        <v>40768340</v>
      </c>
      <c r="M129" s="28"/>
      <c r="N129" s="29"/>
      <c r="O129" s="24"/>
      <c r="P129" s="25"/>
    </row>
    <row r="130" spans="10:16" s="2" customFormat="1" ht="15.75" customHeight="1" x14ac:dyDescent="0.2">
      <c r="J130" s="5"/>
      <c r="K130" s="30"/>
      <c r="L130" s="24"/>
      <c r="M130" s="24"/>
      <c r="N130" s="24"/>
      <c r="O130" s="24"/>
      <c r="P130" s="25"/>
    </row>
    <row r="131" spans="10:16" s="2" customFormat="1" ht="15.75" customHeight="1" x14ac:dyDescent="0.2">
      <c r="J131" s="5"/>
      <c r="K131" s="30"/>
      <c r="L131" s="24"/>
      <c r="M131" s="24"/>
      <c r="N131" s="24"/>
      <c r="O131" s="24"/>
      <c r="P131" s="25"/>
    </row>
    <row r="132" spans="10:16" s="2" customFormat="1" ht="15.75" customHeight="1" x14ac:dyDescent="0.2">
      <c r="J132" s="5"/>
      <c r="K132" s="30"/>
      <c r="L132" s="24"/>
      <c r="M132" s="24"/>
      <c r="N132" s="24"/>
      <c r="O132" s="24"/>
      <c r="P132" s="25"/>
    </row>
    <row r="133" spans="10:16" s="2" customFormat="1" ht="15.75" customHeight="1" x14ac:dyDescent="0.2">
      <c r="J133" s="5"/>
      <c r="K133" s="30"/>
      <c r="L133" s="24"/>
      <c r="M133" s="24"/>
      <c r="N133" s="24"/>
      <c r="O133" s="24"/>
      <c r="P133" s="25"/>
    </row>
    <row r="134" spans="10:16" s="2" customFormat="1" ht="15.75" customHeight="1" x14ac:dyDescent="0.2">
      <c r="J134" s="5"/>
      <c r="K134" s="30"/>
      <c r="L134" s="24"/>
      <c r="M134" s="24"/>
      <c r="N134" s="24"/>
      <c r="O134" s="25"/>
      <c r="P134" s="25"/>
    </row>
    <row r="135" spans="10:16" s="2" customFormat="1" ht="15.75" customHeight="1" x14ac:dyDescent="0.2">
      <c r="J135" s="5"/>
      <c r="K135" s="30"/>
      <c r="L135" s="24"/>
      <c r="M135" s="24"/>
      <c r="N135" s="24"/>
      <c r="O135" s="25"/>
      <c r="P135" s="25"/>
    </row>
    <row r="136" spans="10:16" s="2" customFormat="1" ht="15.75" customHeight="1" x14ac:dyDescent="0.2">
      <c r="J136" s="5"/>
      <c r="K136" s="30"/>
      <c r="L136" s="24"/>
      <c r="M136" s="24"/>
      <c r="N136" s="24"/>
      <c r="O136" s="25"/>
      <c r="P136" s="25"/>
    </row>
    <row r="137" spans="10:16" s="2" customFormat="1" ht="15.75" customHeight="1" x14ac:dyDescent="0.2">
      <c r="J137" s="5"/>
      <c r="K137" s="30"/>
      <c r="L137" s="24"/>
      <c r="M137" s="24"/>
      <c r="N137" s="24"/>
      <c r="O137" s="25"/>
      <c r="P137" s="25"/>
    </row>
    <row r="138" spans="10:16" s="2" customFormat="1" ht="15.75" customHeight="1" x14ac:dyDescent="0.2">
      <c r="J138" s="5"/>
      <c r="K138" s="30"/>
      <c r="L138" s="24"/>
      <c r="M138" s="24"/>
      <c r="N138" s="24"/>
      <c r="O138" s="25"/>
      <c r="P138" s="25"/>
    </row>
    <row r="139" spans="10:16" s="2" customFormat="1" ht="15.75" customHeight="1" x14ac:dyDescent="0.2">
      <c r="J139" s="5"/>
      <c r="K139" s="30"/>
      <c r="L139" s="24"/>
      <c r="M139" s="24"/>
      <c r="N139" s="24"/>
      <c r="O139" s="25"/>
      <c r="P139" s="25"/>
    </row>
    <row r="140" spans="10:16" s="2" customFormat="1" ht="15.75" customHeight="1" x14ac:dyDescent="0.2">
      <c r="J140" s="5"/>
      <c r="K140" s="30"/>
      <c r="L140" s="24"/>
      <c r="M140" s="24"/>
      <c r="N140" s="24"/>
      <c r="O140" s="25"/>
      <c r="P140" s="25"/>
    </row>
    <row r="141" spans="10:16" s="2" customFormat="1" ht="15.75" customHeight="1" x14ac:dyDescent="0.2">
      <c r="J141" s="5"/>
      <c r="K141" s="30"/>
      <c r="L141" s="24"/>
      <c r="M141" s="24"/>
      <c r="N141" s="24"/>
      <c r="O141" s="25"/>
      <c r="P141" s="25"/>
    </row>
    <row r="142" spans="10:16" s="2" customFormat="1" ht="15.75" customHeight="1" x14ac:dyDescent="0.2">
      <c r="J142" s="5"/>
      <c r="K142" s="30"/>
      <c r="L142" s="24"/>
      <c r="M142" s="24"/>
      <c r="N142" s="24"/>
      <c r="O142" s="25"/>
      <c r="P142" s="25"/>
    </row>
    <row r="143" spans="10:16" s="2" customFormat="1" ht="15.75" customHeight="1" x14ac:dyDescent="0.2">
      <c r="J143" s="5"/>
      <c r="K143" s="30"/>
      <c r="L143" s="24"/>
      <c r="M143" s="24"/>
      <c r="N143" s="24"/>
      <c r="O143" s="25"/>
      <c r="P143" s="25"/>
    </row>
    <row r="144" spans="10:16" s="2" customFormat="1" ht="15.75" customHeight="1" x14ac:dyDescent="0.2">
      <c r="J144" s="5"/>
      <c r="K144" s="30"/>
      <c r="L144" s="24"/>
      <c r="M144" s="24"/>
      <c r="N144" s="24"/>
      <c r="O144" s="25"/>
      <c r="P144" s="25"/>
    </row>
    <row r="145" spans="1:16" s="2" customFormat="1" ht="15.75" customHeight="1" x14ac:dyDescent="0.2">
      <c r="J145" s="5"/>
      <c r="K145" s="30"/>
      <c r="L145" s="24"/>
      <c r="M145" s="24"/>
      <c r="N145" s="24"/>
      <c r="O145" s="25"/>
      <c r="P145" s="25"/>
    </row>
    <row r="146" spans="1:16" s="2" customFormat="1" ht="15.75" customHeight="1" x14ac:dyDescent="0.2">
      <c r="J146" s="5"/>
      <c r="K146" s="30"/>
      <c r="L146" s="24"/>
      <c r="M146" s="24"/>
      <c r="N146" s="24"/>
      <c r="O146" s="25"/>
      <c r="P146" s="25"/>
    </row>
    <row r="147" spans="1:16" s="2" customFormat="1" ht="15.75" customHeight="1" x14ac:dyDescent="0.2">
      <c r="J147" s="5"/>
      <c r="K147" s="30"/>
      <c r="L147" s="24"/>
      <c r="M147" s="24"/>
      <c r="N147" s="24"/>
      <c r="O147" s="25"/>
      <c r="P147" s="25"/>
    </row>
    <row r="148" spans="1:16" s="2" customFormat="1" ht="15.75" customHeight="1" x14ac:dyDescent="0.2">
      <c r="J148" s="5">
        <f>SUM(C82:I82)</f>
        <v>64913490</v>
      </c>
      <c r="K148" s="30"/>
      <c r="L148" s="24"/>
      <c r="M148" s="24"/>
      <c r="N148" s="24"/>
      <c r="O148" s="25"/>
      <c r="P148" s="25"/>
    </row>
    <row r="149" spans="1:16" s="2" customFormat="1" ht="15.75" customHeight="1" x14ac:dyDescent="0.2">
      <c r="J149" s="5" t="e">
        <f>SUM(#REF!)</f>
        <v>#REF!</v>
      </c>
      <c r="K149" s="30"/>
      <c r="L149" s="24"/>
      <c r="M149" s="24"/>
      <c r="N149" s="24"/>
      <c r="O149" s="25"/>
      <c r="P149" s="25"/>
    </row>
    <row r="150" spans="1:16" s="2" customFormat="1" ht="15.75" customHeight="1" x14ac:dyDescent="0.2">
      <c r="J150" s="5"/>
      <c r="K150" s="30"/>
      <c r="L150" s="24"/>
      <c r="M150" s="24"/>
      <c r="N150" s="24"/>
      <c r="O150" s="25"/>
      <c r="P150" s="25"/>
    </row>
    <row r="151" spans="1:16" s="2" customFormat="1" ht="15.75" customHeight="1" x14ac:dyDescent="0.2">
      <c r="J151" s="5"/>
      <c r="K151" s="30"/>
      <c r="L151" s="24"/>
      <c r="M151" s="24"/>
      <c r="N151" s="24"/>
      <c r="O151" s="25"/>
      <c r="P151" s="25"/>
    </row>
    <row r="152" spans="1:16" s="2" customFormat="1" ht="15.75" customHeight="1" x14ac:dyDescent="0.2">
      <c r="J152" s="5">
        <f>SUM(C89:I89)</f>
        <v>0</v>
      </c>
      <c r="K152" s="31"/>
      <c r="L152" s="32"/>
      <c r="M152" s="32"/>
      <c r="N152" s="32"/>
    </row>
    <row r="153" spans="1:16" s="2" customFormat="1" ht="15.75" customHeight="1" x14ac:dyDescent="0.2">
      <c r="J153" s="5"/>
      <c r="K153" s="5"/>
    </row>
    <row r="154" spans="1:16" s="2" customFormat="1" ht="15.75" customHeight="1" x14ac:dyDescent="0.2">
      <c r="J154" s="5"/>
      <c r="K154" s="5"/>
    </row>
    <row r="155" spans="1:16" s="2" customFormat="1" ht="15.75" customHeight="1" x14ac:dyDescent="0.2">
      <c r="J155" s="5"/>
      <c r="K155" s="5"/>
    </row>
    <row r="156" spans="1:16" s="7" customFormat="1" ht="15.75" customHeight="1" x14ac:dyDescent="0.2">
      <c r="A156" s="2"/>
      <c r="B156" s="2"/>
      <c r="C156" s="2"/>
      <c r="D156" s="2"/>
      <c r="E156" s="2"/>
      <c r="F156" s="2"/>
      <c r="G156" s="2"/>
      <c r="H156" s="2"/>
      <c r="I156" s="2"/>
      <c r="J156" s="6">
        <f>SUM(C95:I95)</f>
        <v>0</v>
      </c>
      <c r="K156" s="6"/>
    </row>
    <row r="157" spans="1:16" s="7" customFormat="1" ht="15.75" customHeight="1" x14ac:dyDescent="0.2">
      <c r="A157" s="2"/>
      <c r="B157" s="2"/>
      <c r="C157" s="2"/>
      <c r="D157" s="2"/>
      <c r="E157" s="2"/>
      <c r="F157" s="2"/>
      <c r="G157" s="2"/>
      <c r="H157" s="2"/>
      <c r="I157" s="2"/>
      <c r="J157" s="6"/>
      <c r="K157" s="6"/>
    </row>
    <row r="158" spans="1:16" s="7" customFormat="1" ht="15.75" customHeight="1" x14ac:dyDescent="0.2">
      <c r="A158" s="2"/>
      <c r="B158" s="2"/>
      <c r="C158" s="2"/>
      <c r="D158" s="2"/>
      <c r="E158" s="2"/>
      <c r="F158" s="2"/>
      <c r="G158" s="2"/>
      <c r="H158" s="2"/>
      <c r="I158" s="2"/>
      <c r="J158" s="6"/>
      <c r="K158" s="6"/>
    </row>
    <row r="159" spans="1:16" s="2" customFormat="1" ht="15.75" customHeight="1" x14ac:dyDescent="0.2">
      <c r="J159" s="5"/>
      <c r="K159" s="5"/>
    </row>
    <row r="160" spans="1:16" s="7" customFormat="1" ht="15.75" customHeight="1" x14ac:dyDescent="0.2">
      <c r="A160" s="2"/>
      <c r="B160" s="2"/>
      <c r="C160" s="2"/>
      <c r="D160" s="2"/>
      <c r="E160" s="2"/>
      <c r="F160" s="2"/>
      <c r="G160" s="2"/>
      <c r="H160" s="2"/>
      <c r="I160" s="2"/>
      <c r="J160" s="5">
        <f>SUM(C100:I100)</f>
        <v>0</v>
      </c>
      <c r="K160" s="6"/>
    </row>
    <row r="161" spans="1:11" s="7" customFormat="1" ht="15.75" customHeight="1" x14ac:dyDescent="0.2">
      <c r="A161" s="2"/>
      <c r="B161" s="2"/>
      <c r="C161" s="2"/>
      <c r="D161" s="2"/>
      <c r="E161" s="2"/>
      <c r="F161" s="2"/>
      <c r="G161" s="2"/>
      <c r="H161" s="2"/>
      <c r="I161" s="2"/>
      <c r="J161" s="5">
        <f>SUM(C103:I103)</f>
        <v>0</v>
      </c>
      <c r="K161" s="6"/>
    </row>
    <row r="162" spans="1:11" s="7" customFormat="1" ht="15.75" customHeight="1" x14ac:dyDescent="0.2">
      <c r="A162" s="2"/>
      <c r="B162" s="2"/>
      <c r="C162" s="2"/>
      <c r="D162" s="2"/>
      <c r="E162" s="2"/>
      <c r="F162" s="2"/>
      <c r="G162" s="2"/>
      <c r="H162" s="2"/>
      <c r="I162" s="2"/>
      <c r="J162" s="6"/>
      <c r="K162" s="6"/>
    </row>
    <row r="163" spans="1:11" s="7" customFormat="1" ht="15.75" customHeight="1" x14ac:dyDescent="0.2">
      <c r="A163" s="2"/>
      <c r="B163" s="2"/>
      <c r="C163" s="2"/>
      <c r="D163" s="2"/>
      <c r="E163" s="2"/>
      <c r="F163" s="2"/>
      <c r="G163" s="2"/>
      <c r="H163" s="2"/>
      <c r="I163" s="2"/>
      <c r="J163" s="6"/>
      <c r="K163" s="6"/>
    </row>
    <row r="164" spans="1:11" s="7" customFormat="1" ht="15.75" customHeight="1" x14ac:dyDescent="0.2">
      <c r="A164" s="2"/>
      <c r="B164" s="2"/>
      <c r="C164" s="2"/>
      <c r="D164" s="2"/>
      <c r="E164" s="2"/>
      <c r="F164" s="2"/>
      <c r="G164" s="2"/>
      <c r="H164" s="2"/>
      <c r="I164" s="2"/>
      <c r="J164" s="5" t="e">
        <f>SUM(#REF!)</f>
        <v>#REF!</v>
      </c>
      <c r="K164" s="6"/>
    </row>
    <row r="165" spans="1:11" s="2" customFormat="1" ht="15.75" customHeight="1" x14ac:dyDescent="0.2">
      <c r="J165" s="6"/>
      <c r="K165" s="5"/>
    </row>
    <row r="166" spans="1:11" s="2" customFormat="1" ht="15.75" customHeight="1" x14ac:dyDescent="0.2">
      <c r="J166" s="6"/>
      <c r="K166" s="5"/>
    </row>
    <row r="167" spans="1:11" s="2" customFormat="1" ht="15.75" customHeight="1" x14ac:dyDescent="0.2">
      <c r="J167" s="6"/>
      <c r="K167" s="5"/>
    </row>
    <row r="168" spans="1:11" s="2" customFormat="1" ht="15.75" customHeight="1" x14ac:dyDescent="0.2">
      <c r="J168" s="5"/>
      <c r="K168" s="5"/>
    </row>
    <row r="169" spans="1:11" s="2" customFormat="1" ht="15.75" customHeight="1" x14ac:dyDescent="0.2">
      <c r="J169" s="5"/>
      <c r="K169" s="5"/>
    </row>
    <row r="170" spans="1:11" s="2" customFormat="1" ht="15.75" customHeight="1" x14ac:dyDescent="0.2">
      <c r="J170" s="5"/>
      <c r="K170" s="5"/>
    </row>
    <row r="171" spans="1:11" s="2" customFormat="1" ht="15.75" customHeight="1" x14ac:dyDescent="0.2">
      <c r="J171" s="5"/>
      <c r="K171" s="5"/>
    </row>
    <row r="172" spans="1:11" s="2" customFormat="1" x14ac:dyDescent="0.2"/>
    <row r="173" spans="1:11" s="2" customFormat="1" x14ac:dyDescent="0.2"/>
    <row r="174" spans="1:11" s="2" customFormat="1" x14ac:dyDescent="0.2"/>
    <row r="175" spans="1:11" s="2" customFormat="1" x14ac:dyDescent="0.2"/>
    <row r="176" spans="1:11" s="2" customFormat="1" x14ac:dyDescent="0.2"/>
    <row r="177" s="2" customFormat="1" x14ac:dyDescent="0.2"/>
    <row r="178" s="2" customFormat="1" x14ac:dyDescent="0.2"/>
    <row r="179" s="2" customFormat="1" x14ac:dyDescent="0.2"/>
    <row r="180" s="2" customFormat="1" x14ac:dyDescent="0.2"/>
    <row r="181" s="2" customFormat="1" x14ac:dyDescent="0.2"/>
    <row r="182" s="2" customFormat="1" x14ac:dyDescent="0.2"/>
    <row r="183" s="2" customFormat="1" x14ac:dyDescent="0.2"/>
    <row r="184" s="2" customFormat="1" x14ac:dyDescent="0.2"/>
    <row r="185" s="2" customFormat="1" x14ac:dyDescent="0.2"/>
    <row r="186" s="2" customFormat="1" x14ac:dyDescent="0.2"/>
    <row r="187" s="2" customFormat="1" x14ac:dyDescent="0.2"/>
    <row r="188" s="2" customFormat="1" x14ac:dyDescent="0.2"/>
    <row r="189" s="2" customFormat="1" x14ac:dyDescent="0.2"/>
    <row r="190" s="2" customFormat="1" x14ac:dyDescent="0.2"/>
    <row r="191" s="2" customFormat="1" x14ac:dyDescent="0.2"/>
    <row r="192" s="2" customFormat="1" x14ac:dyDescent="0.2"/>
    <row r="193" spans="1:9" s="2" customFormat="1" x14ac:dyDescent="0.2"/>
    <row r="194" spans="1:9" s="2" customFormat="1" x14ac:dyDescent="0.2"/>
    <row r="195" spans="1:9" s="2" customFormat="1" x14ac:dyDescent="0.2"/>
    <row r="196" spans="1:9" s="2" customFormat="1" x14ac:dyDescent="0.2"/>
    <row r="197" spans="1:9" s="2" customFormat="1" x14ac:dyDescent="0.2"/>
    <row r="198" spans="1:9" s="2" customFormat="1" x14ac:dyDescent="0.2"/>
    <row r="199" spans="1:9" s="2" customFormat="1" x14ac:dyDescent="0.2"/>
    <row r="200" spans="1:9" s="2" customFormat="1" x14ac:dyDescent="0.2"/>
    <row r="201" spans="1:9" s="2" customFormat="1" x14ac:dyDescent="0.2"/>
    <row r="202" spans="1:9" s="2" customFormat="1" x14ac:dyDescent="0.2"/>
    <row r="203" spans="1:9" s="2" customFormat="1" x14ac:dyDescent="0.2"/>
    <row r="204" spans="1:9" s="2" customFormat="1" x14ac:dyDescent="0.2"/>
    <row r="205" spans="1:9" s="2" customFormat="1" x14ac:dyDescent="0.2"/>
    <row r="206" spans="1:9" s="2" customFormat="1" x14ac:dyDescent="0.2">
      <c r="A206"/>
      <c r="B206"/>
      <c r="C206"/>
      <c r="D206"/>
      <c r="E206"/>
      <c r="F206"/>
      <c r="G206"/>
      <c r="H206"/>
      <c r="I206"/>
    </row>
    <row r="207" spans="1:9" s="2" customFormat="1" x14ac:dyDescent="0.2">
      <c r="A207"/>
      <c r="B207"/>
      <c r="C207"/>
      <c r="D207"/>
      <c r="E207"/>
      <c r="F207"/>
      <c r="G207"/>
      <c r="H207"/>
      <c r="I207"/>
    </row>
    <row r="208" spans="1:9" s="2" customFormat="1" x14ac:dyDescent="0.2">
      <c r="A208"/>
      <c r="B208"/>
      <c r="C208"/>
      <c r="D208"/>
      <c r="E208"/>
      <c r="F208"/>
      <c r="G208"/>
      <c r="H208"/>
      <c r="I208"/>
    </row>
    <row r="209" spans="1:9" s="2" customFormat="1" x14ac:dyDescent="0.2">
      <c r="A209"/>
      <c r="B209"/>
      <c r="C209"/>
      <c r="D209"/>
      <c r="E209"/>
      <c r="F209"/>
      <c r="G209"/>
      <c r="H209"/>
      <c r="I209"/>
    </row>
    <row r="210" spans="1:9" s="2" customFormat="1" x14ac:dyDescent="0.2">
      <c r="A210"/>
      <c r="B210"/>
      <c r="C210"/>
      <c r="D210"/>
      <c r="E210"/>
      <c r="F210"/>
      <c r="G210"/>
      <c r="H210"/>
      <c r="I210"/>
    </row>
    <row r="211" spans="1:9" s="2" customFormat="1" x14ac:dyDescent="0.2">
      <c r="A211"/>
      <c r="B211"/>
      <c r="C211"/>
      <c r="D211"/>
      <c r="E211"/>
      <c r="F211"/>
      <c r="G211"/>
      <c r="H211"/>
      <c r="I211"/>
    </row>
    <row r="212" spans="1:9" s="2" customFormat="1" x14ac:dyDescent="0.2">
      <c r="A212"/>
      <c r="B212"/>
      <c r="C212"/>
      <c r="D212"/>
      <c r="E212"/>
      <c r="F212"/>
      <c r="G212"/>
      <c r="H212"/>
      <c r="I212"/>
    </row>
    <row r="213" spans="1:9" s="2" customFormat="1" x14ac:dyDescent="0.2">
      <c r="A213"/>
      <c r="B213"/>
      <c r="C213"/>
      <c r="D213"/>
      <c r="E213"/>
      <c r="F213"/>
      <c r="G213"/>
      <c r="H213"/>
      <c r="I213"/>
    </row>
    <row r="214" spans="1:9" s="2" customFormat="1" x14ac:dyDescent="0.2">
      <c r="A214"/>
      <c r="B214"/>
      <c r="C214"/>
      <c r="D214"/>
      <c r="E214"/>
      <c r="F214"/>
      <c r="G214"/>
      <c r="H214"/>
      <c r="I214"/>
    </row>
    <row r="215" spans="1:9" s="2" customFormat="1" x14ac:dyDescent="0.2">
      <c r="A215"/>
      <c r="B215"/>
      <c r="C215"/>
      <c r="D215"/>
      <c r="E215"/>
      <c r="F215"/>
      <c r="G215"/>
      <c r="H215"/>
      <c r="I215"/>
    </row>
    <row r="216" spans="1:9" s="2" customFormat="1" x14ac:dyDescent="0.2">
      <c r="A216"/>
      <c r="B216"/>
      <c r="C216"/>
      <c r="D216"/>
      <c r="E216"/>
      <c r="F216"/>
      <c r="G216"/>
      <c r="H216"/>
      <c r="I216"/>
    </row>
    <row r="217" spans="1:9" s="2" customFormat="1" x14ac:dyDescent="0.2">
      <c r="A217"/>
      <c r="B217"/>
      <c r="C217"/>
      <c r="D217"/>
      <c r="E217"/>
      <c r="F217"/>
      <c r="G217"/>
      <c r="H217"/>
      <c r="I217"/>
    </row>
    <row r="218" spans="1:9" s="2" customFormat="1" x14ac:dyDescent="0.2">
      <c r="A218"/>
      <c r="B218"/>
      <c r="C218"/>
      <c r="D218"/>
      <c r="E218"/>
      <c r="F218"/>
      <c r="G218"/>
      <c r="H218"/>
      <c r="I218"/>
    </row>
    <row r="219" spans="1:9" s="2" customFormat="1" x14ac:dyDescent="0.2">
      <c r="A219"/>
      <c r="B219"/>
      <c r="C219"/>
      <c r="D219"/>
      <c r="E219"/>
      <c r="F219"/>
      <c r="G219"/>
      <c r="H219"/>
      <c r="I219"/>
    </row>
    <row r="220" spans="1:9" s="2" customFormat="1" x14ac:dyDescent="0.2">
      <c r="A220"/>
      <c r="B220"/>
      <c r="C220"/>
      <c r="D220"/>
      <c r="E220"/>
      <c r="F220"/>
      <c r="G220"/>
      <c r="H220"/>
      <c r="I220"/>
    </row>
    <row r="221" spans="1:9" s="2" customFormat="1" x14ac:dyDescent="0.2">
      <c r="A221"/>
      <c r="B221"/>
      <c r="C221"/>
      <c r="D221"/>
      <c r="E221"/>
      <c r="F221"/>
      <c r="G221"/>
      <c r="H221"/>
      <c r="I221"/>
    </row>
    <row r="222" spans="1:9" s="2" customFormat="1" x14ac:dyDescent="0.2">
      <c r="A222"/>
      <c r="B222"/>
      <c r="C222"/>
      <c r="D222"/>
      <c r="E222"/>
      <c r="F222"/>
      <c r="G222"/>
      <c r="H222"/>
      <c r="I222"/>
    </row>
    <row r="223" spans="1:9" s="2" customFormat="1" x14ac:dyDescent="0.2">
      <c r="A223"/>
      <c r="B223"/>
      <c r="C223"/>
      <c r="D223"/>
      <c r="E223"/>
      <c r="F223"/>
      <c r="G223"/>
      <c r="H223"/>
      <c r="I223"/>
    </row>
    <row r="224" spans="1:9" s="2" customFormat="1" x14ac:dyDescent="0.2">
      <c r="A224"/>
      <c r="B224"/>
      <c r="C224"/>
      <c r="D224"/>
      <c r="E224"/>
      <c r="F224"/>
      <c r="G224"/>
      <c r="H224"/>
      <c r="I224"/>
    </row>
    <row r="225" spans="1:9" s="2" customFormat="1" x14ac:dyDescent="0.2">
      <c r="A225"/>
      <c r="B225"/>
      <c r="C225"/>
      <c r="D225"/>
      <c r="E225"/>
      <c r="F225"/>
      <c r="G225"/>
      <c r="H225"/>
      <c r="I225"/>
    </row>
    <row r="226" spans="1:9" s="2" customFormat="1" x14ac:dyDescent="0.2">
      <c r="A226"/>
      <c r="B226"/>
      <c r="C226"/>
      <c r="D226"/>
      <c r="E226"/>
      <c r="F226"/>
      <c r="G226"/>
      <c r="H226"/>
      <c r="I226"/>
    </row>
    <row r="227" spans="1:9" s="2" customFormat="1" x14ac:dyDescent="0.2">
      <c r="A227"/>
      <c r="B227"/>
      <c r="C227"/>
      <c r="D227"/>
      <c r="E227"/>
      <c r="F227"/>
      <c r="G227"/>
      <c r="H227"/>
      <c r="I227"/>
    </row>
    <row r="228" spans="1:9" s="2" customFormat="1" x14ac:dyDescent="0.2">
      <c r="A228"/>
      <c r="B228"/>
      <c r="C228"/>
      <c r="D228"/>
      <c r="E228"/>
      <c r="F228"/>
      <c r="G228"/>
      <c r="H228"/>
      <c r="I228"/>
    </row>
    <row r="229" spans="1:9" s="2" customFormat="1" x14ac:dyDescent="0.2">
      <c r="A229"/>
      <c r="B229"/>
      <c r="C229"/>
      <c r="D229"/>
      <c r="E229"/>
      <c r="F229"/>
      <c r="G229"/>
      <c r="H229"/>
      <c r="I229"/>
    </row>
    <row r="230" spans="1:9" s="2" customFormat="1" x14ac:dyDescent="0.2">
      <c r="A230"/>
      <c r="B230"/>
      <c r="C230"/>
      <c r="D230"/>
      <c r="E230"/>
      <c r="F230"/>
      <c r="G230"/>
      <c r="H230"/>
      <c r="I230"/>
    </row>
    <row r="231" spans="1:9" s="2" customFormat="1" x14ac:dyDescent="0.2">
      <c r="A231"/>
      <c r="B231"/>
      <c r="C231"/>
      <c r="D231"/>
      <c r="E231"/>
      <c r="F231"/>
      <c r="G231"/>
      <c r="H231"/>
      <c r="I231"/>
    </row>
    <row r="232" spans="1:9" s="2" customFormat="1" x14ac:dyDescent="0.2">
      <c r="A232"/>
      <c r="B232"/>
      <c r="C232"/>
      <c r="D232"/>
      <c r="E232"/>
      <c r="F232"/>
      <c r="G232"/>
      <c r="H232"/>
      <c r="I232"/>
    </row>
    <row r="233" spans="1:9" s="2" customFormat="1" x14ac:dyDescent="0.2">
      <c r="A233"/>
      <c r="B233"/>
      <c r="C233"/>
      <c r="D233"/>
      <c r="E233"/>
      <c r="F233"/>
      <c r="G233"/>
      <c r="H233"/>
      <c r="I233"/>
    </row>
    <row r="234" spans="1:9" s="2" customFormat="1" x14ac:dyDescent="0.2">
      <c r="A234"/>
      <c r="B234"/>
      <c r="C234"/>
      <c r="D234"/>
      <c r="E234"/>
      <c r="F234"/>
      <c r="G234"/>
      <c r="H234"/>
      <c r="I234"/>
    </row>
    <row r="235" spans="1:9" s="2" customFormat="1" x14ac:dyDescent="0.2">
      <c r="A235"/>
      <c r="B235"/>
      <c r="C235"/>
      <c r="D235"/>
      <c r="E235"/>
      <c r="F235"/>
      <c r="G235"/>
      <c r="H235"/>
      <c r="I235"/>
    </row>
    <row r="236" spans="1:9" s="2" customFormat="1" x14ac:dyDescent="0.2">
      <c r="A236"/>
      <c r="B236"/>
      <c r="C236"/>
      <c r="D236"/>
      <c r="E236"/>
      <c r="F236"/>
      <c r="G236"/>
      <c r="H236"/>
      <c r="I236"/>
    </row>
    <row r="237" spans="1:9" s="2" customFormat="1" x14ac:dyDescent="0.2">
      <c r="A237"/>
      <c r="B237"/>
      <c r="C237"/>
      <c r="D237"/>
      <c r="E237"/>
      <c r="F237"/>
      <c r="G237"/>
      <c r="H237"/>
      <c r="I237"/>
    </row>
    <row r="238" spans="1:9" s="2" customFormat="1" x14ac:dyDescent="0.2">
      <c r="A238"/>
      <c r="B238"/>
      <c r="C238"/>
      <c r="D238"/>
      <c r="E238"/>
      <c r="F238"/>
      <c r="G238"/>
      <c r="H238"/>
      <c r="I238"/>
    </row>
    <row r="239" spans="1:9" s="2" customFormat="1" x14ac:dyDescent="0.2">
      <c r="A239"/>
      <c r="B239"/>
      <c r="C239"/>
      <c r="D239"/>
      <c r="E239"/>
      <c r="F239"/>
      <c r="G239"/>
      <c r="H239"/>
      <c r="I239"/>
    </row>
    <row r="240" spans="1:9" s="2" customFormat="1" x14ac:dyDescent="0.2">
      <c r="A240"/>
      <c r="B240"/>
      <c r="C240"/>
      <c r="D240"/>
      <c r="E240"/>
      <c r="F240"/>
      <c r="G240"/>
      <c r="H240"/>
      <c r="I240"/>
    </row>
    <row r="241" spans="1:9" s="2" customFormat="1" x14ac:dyDescent="0.2">
      <c r="A241"/>
      <c r="B241"/>
      <c r="C241"/>
      <c r="D241"/>
      <c r="E241"/>
      <c r="F241"/>
      <c r="G241"/>
      <c r="H241"/>
      <c r="I241"/>
    </row>
    <row r="242" spans="1:9" s="2" customFormat="1" x14ac:dyDescent="0.2">
      <c r="A242"/>
      <c r="B242"/>
      <c r="C242"/>
      <c r="D242"/>
      <c r="E242"/>
      <c r="F242"/>
      <c r="G242"/>
      <c r="H242"/>
      <c r="I242"/>
    </row>
    <row r="243" spans="1:9" s="2" customFormat="1" x14ac:dyDescent="0.2">
      <c r="A243"/>
      <c r="B243"/>
      <c r="C243"/>
      <c r="D243"/>
      <c r="E243"/>
      <c r="F243"/>
      <c r="G243"/>
      <c r="H243"/>
      <c r="I243"/>
    </row>
    <row r="244" spans="1:9" s="2" customFormat="1" x14ac:dyDescent="0.2">
      <c r="A244"/>
      <c r="B244"/>
      <c r="C244"/>
      <c r="D244"/>
      <c r="E244"/>
      <c r="F244"/>
      <c r="G244"/>
      <c r="H244"/>
      <c r="I244"/>
    </row>
    <row r="245" spans="1:9" s="2" customFormat="1" x14ac:dyDescent="0.2">
      <c r="A245"/>
      <c r="B245"/>
      <c r="C245"/>
      <c r="D245"/>
      <c r="E245"/>
      <c r="F245"/>
      <c r="G245"/>
      <c r="H245"/>
      <c r="I245"/>
    </row>
    <row r="246" spans="1:9" s="2" customFormat="1" x14ac:dyDescent="0.2">
      <c r="A246"/>
      <c r="B246"/>
      <c r="C246"/>
      <c r="D246"/>
      <c r="E246"/>
      <c r="F246"/>
      <c r="G246"/>
      <c r="H246"/>
      <c r="I246"/>
    </row>
    <row r="247" spans="1:9" s="2" customFormat="1" x14ac:dyDescent="0.2">
      <c r="A247"/>
      <c r="B247"/>
      <c r="C247"/>
      <c r="D247"/>
      <c r="E247"/>
      <c r="F247"/>
      <c r="G247"/>
      <c r="H247"/>
      <c r="I247"/>
    </row>
    <row r="248" spans="1:9" s="2" customFormat="1" x14ac:dyDescent="0.2">
      <c r="A248"/>
      <c r="B248"/>
      <c r="C248"/>
      <c r="D248"/>
      <c r="E248"/>
      <c r="F248"/>
      <c r="G248"/>
      <c r="H248"/>
      <c r="I248"/>
    </row>
    <row r="249" spans="1:9" s="2" customFormat="1" x14ac:dyDescent="0.2">
      <c r="A249"/>
      <c r="B249"/>
      <c r="C249"/>
      <c r="D249"/>
      <c r="E249"/>
      <c r="F249"/>
      <c r="G249"/>
      <c r="H249"/>
      <c r="I249"/>
    </row>
    <row r="250" spans="1:9" s="2" customFormat="1" x14ac:dyDescent="0.2">
      <c r="A250"/>
      <c r="B250"/>
      <c r="C250"/>
      <c r="D250"/>
      <c r="E250"/>
      <c r="F250"/>
      <c r="G250"/>
      <c r="H250"/>
      <c r="I250"/>
    </row>
    <row r="251" spans="1:9" s="2" customFormat="1" x14ac:dyDescent="0.2">
      <c r="A251"/>
      <c r="B251"/>
      <c r="C251"/>
      <c r="D251"/>
      <c r="E251"/>
      <c r="F251"/>
      <c r="G251"/>
      <c r="H251"/>
      <c r="I251"/>
    </row>
    <row r="252" spans="1:9" s="2" customFormat="1" x14ac:dyDescent="0.2">
      <c r="A252"/>
      <c r="B252"/>
      <c r="C252"/>
      <c r="D252"/>
      <c r="E252"/>
      <c r="F252"/>
      <c r="G252"/>
      <c r="H252"/>
      <c r="I252"/>
    </row>
    <row r="253" spans="1:9" s="2" customFormat="1" x14ac:dyDescent="0.2">
      <c r="A253"/>
      <c r="B253"/>
      <c r="C253"/>
      <c r="D253"/>
      <c r="E253"/>
      <c r="F253"/>
      <c r="G253"/>
      <c r="H253"/>
      <c r="I253"/>
    </row>
    <row r="254" spans="1:9" s="2" customFormat="1" x14ac:dyDescent="0.2">
      <c r="A254"/>
      <c r="B254"/>
      <c r="C254"/>
      <c r="D254"/>
      <c r="E254"/>
      <c r="F254"/>
      <c r="G254"/>
      <c r="H254"/>
      <c r="I254"/>
    </row>
    <row r="255" spans="1:9" s="2" customFormat="1" x14ac:dyDescent="0.2">
      <c r="A255"/>
      <c r="B255"/>
      <c r="C255"/>
      <c r="D255"/>
      <c r="E255"/>
      <c r="F255"/>
      <c r="G255"/>
      <c r="H255"/>
      <c r="I255"/>
    </row>
    <row r="256" spans="1:9" s="2" customFormat="1" x14ac:dyDescent="0.2">
      <c r="A256"/>
      <c r="B256"/>
      <c r="C256"/>
      <c r="D256"/>
      <c r="E256"/>
      <c r="F256"/>
      <c r="G256"/>
      <c r="H256"/>
      <c r="I256"/>
    </row>
    <row r="257" spans="1:9" s="2" customFormat="1" x14ac:dyDescent="0.2">
      <c r="A257"/>
      <c r="B257"/>
      <c r="C257"/>
      <c r="D257"/>
      <c r="E257"/>
      <c r="F257"/>
      <c r="G257"/>
      <c r="H257"/>
      <c r="I257"/>
    </row>
    <row r="258" spans="1:9" s="2" customFormat="1" x14ac:dyDescent="0.2">
      <c r="A258"/>
      <c r="B258"/>
      <c r="C258"/>
      <c r="D258"/>
      <c r="E258"/>
      <c r="F258"/>
      <c r="G258"/>
      <c r="H258"/>
      <c r="I258"/>
    </row>
    <row r="259" spans="1:9" s="2" customFormat="1" x14ac:dyDescent="0.2">
      <c r="A259"/>
      <c r="B259"/>
      <c r="C259"/>
      <c r="D259"/>
      <c r="E259"/>
      <c r="F259"/>
      <c r="G259"/>
      <c r="H259"/>
      <c r="I259"/>
    </row>
    <row r="260" spans="1:9" s="2" customFormat="1" x14ac:dyDescent="0.2">
      <c r="A260"/>
      <c r="B260"/>
      <c r="C260"/>
      <c r="D260"/>
      <c r="E260"/>
      <c r="F260"/>
      <c r="G260"/>
      <c r="H260"/>
      <c r="I260"/>
    </row>
    <row r="261" spans="1:9" s="2" customFormat="1" x14ac:dyDescent="0.2">
      <c r="A261"/>
      <c r="B261"/>
      <c r="C261"/>
      <c r="D261"/>
      <c r="E261"/>
      <c r="F261"/>
      <c r="G261"/>
      <c r="H261"/>
      <c r="I261"/>
    </row>
    <row r="262" spans="1:9" s="2" customFormat="1" x14ac:dyDescent="0.2">
      <c r="A262"/>
      <c r="B262"/>
      <c r="C262"/>
      <c r="D262"/>
      <c r="E262"/>
      <c r="F262"/>
      <c r="G262"/>
      <c r="H262"/>
      <c r="I262"/>
    </row>
    <row r="263" spans="1:9" s="2" customFormat="1" x14ac:dyDescent="0.2">
      <c r="A263"/>
      <c r="B263"/>
      <c r="C263"/>
      <c r="D263"/>
      <c r="E263"/>
      <c r="F263"/>
      <c r="G263"/>
      <c r="H263"/>
      <c r="I263"/>
    </row>
    <row r="264" spans="1:9" s="2" customFormat="1" x14ac:dyDescent="0.2">
      <c r="A264"/>
      <c r="B264"/>
      <c r="C264"/>
      <c r="D264"/>
      <c r="E264"/>
      <c r="F264"/>
      <c r="G264"/>
      <c r="H264"/>
      <c r="I264"/>
    </row>
    <row r="265" spans="1:9" s="2" customFormat="1" x14ac:dyDescent="0.2">
      <c r="A265"/>
      <c r="B265"/>
      <c r="C265"/>
      <c r="D265"/>
      <c r="E265"/>
      <c r="F265"/>
      <c r="G265"/>
      <c r="H265"/>
      <c r="I265"/>
    </row>
    <row r="266" spans="1:9" s="2" customFormat="1" x14ac:dyDescent="0.2">
      <c r="A266"/>
      <c r="B266"/>
      <c r="C266"/>
      <c r="D266"/>
      <c r="E266"/>
      <c r="F266"/>
      <c r="G266"/>
      <c r="H266"/>
      <c r="I266"/>
    </row>
  </sheetData>
  <mergeCells count="6">
    <mergeCell ref="A1:I1"/>
    <mergeCell ref="A4:A5"/>
    <mergeCell ref="B4:B5"/>
    <mergeCell ref="C4:D4"/>
    <mergeCell ref="E4:G4"/>
    <mergeCell ref="I4:I5"/>
  </mergeCells>
  <phoneticPr fontId="2"/>
  <printOptions horizontalCentered="1"/>
  <pageMargins left="0.25" right="0.25" top="0.75" bottom="0.75" header="0.3" footer="0.3"/>
  <pageSetup paperSize="9" scale="83" fitToHeight="0" orientation="portrait" r:id="rId1"/>
  <headerFooter>
    <oddFooter>&amp;L&amp;8&amp;Z&amp;F&amp;A&amp;D&amp;T&amp;P／&amp;N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70"/>
  <sheetViews>
    <sheetView zoomScaleNormal="100" workbookViewId="0">
      <selection activeCell="T111" sqref="T111"/>
    </sheetView>
  </sheetViews>
  <sheetFormatPr defaultRowHeight="13" x14ac:dyDescent="0.2"/>
  <cols>
    <col min="1" max="1" width="29.90625" customWidth="1"/>
    <col min="2" max="2" width="13.7265625" style="64" customWidth="1"/>
    <col min="3" max="3" width="12.6328125" customWidth="1"/>
    <col min="4" max="4" width="13.7265625" customWidth="1"/>
    <col min="5" max="5" width="13.6328125" customWidth="1"/>
    <col min="6" max="6" width="11.26953125" customWidth="1"/>
    <col min="7" max="7" width="14.6328125" hidden="1" customWidth="1"/>
    <col min="8" max="8" width="12.36328125" customWidth="1"/>
    <col min="9" max="9" width="13.08984375" customWidth="1"/>
    <col min="10" max="10" width="11.36328125" customWidth="1"/>
    <col min="11" max="11" width="13.453125" customWidth="1"/>
    <col min="12" max="12" width="18.453125" customWidth="1"/>
    <col min="13" max="13" width="14" customWidth="1"/>
    <col min="15" max="15" width="17.453125" customWidth="1"/>
    <col min="16" max="16" width="9" hidden="1" customWidth="1"/>
  </cols>
  <sheetData>
    <row r="1" spans="1:12" s="2" customFormat="1" ht="15.75" customHeight="1" x14ac:dyDescent="0.2">
      <c r="A1" s="127" t="s">
        <v>213</v>
      </c>
      <c r="B1" s="127"/>
      <c r="C1" s="127"/>
      <c r="D1" s="127"/>
      <c r="E1" s="127"/>
      <c r="F1" s="127"/>
      <c r="G1" s="127"/>
      <c r="H1" s="127"/>
      <c r="I1" s="127"/>
      <c r="J1" s="127"/>
    </row>
    <row r="2" spans="1:12" s="2" customFormat="1" ht="15.75" customHeight="1" x14ac:dyDescent="0.2">
      <c r="A2" s="1"/>
      <c r="B2" s="62"/>
      <c r="C2" s="1"/>
      <c r="D2" s="1" t="s">
        <v>214</v>
      </c>
      <c r="E2" s="1"/>
      <c r="F2" s="34"/>
      <c r="G2" s="1"/>
      <c r="H2" s="34"/>
      <c r="I2" s="1"/>
      <c r="J2" s="1"/>
    </row>
    <row r="3" spans="1:12" s="2" customFormat="1" ht="15.75" customHeight="1" x14ac:dyDescent="0.2">
      <c r="B3" s="63"/>
      <c r="C3" s="2" t="s">
        <v>198</v>
      </c>
      <c r="J3" s="3" t="s">
        <v>44</v>
      </c>
    </row>
    <row r="4" spans="1:12" s="2" customFormat="1" ht="18" customHeight="1" x14ac:dyDescent="0.2">
      <c r="A4" s="116" t="s">
        <v>0</v>
      </c>
      <c r="B4" s="129" t="s">
        <v>206</v>
      </c>
      <c r="C4" s="116" t="s">
        <v>3</v>
      </c>
      <c r="D4" s="120" t="s">
        <v>25</v>
      </c>
      <c r="E4" s="121"/>
      <c r="F4" s="120" t="s">
        <v>45</v>
      </c>
      <c r="G4" s="128"/>
      <c r="H4" s="128"/>
      <c r="I4" s="33"/>
      <c r="J4" s="116" t="s">
        <v>1</v>
      </c>
    </row>
    <row r="5" spans="1:12" s="2" customFormat="1" ht="18" customHeight="1" x14ac:dyDescent="0.2">
      <c r="A5" s="117"/>
      <c r="B5" s="130"/>
      <c r="C5" s="117"/>
      <c r="D5" s="35" t="s">
        <v>2</v>
      </c>
      <c r="E5" s="35" t="s">
        <v>46</v>
      </c>
      <c r="F5" s="36" t="s">
        <v>37</v>
      </c>
      <c r="G5" s="78"/>
      <c r="H5" s="35" t="s">
        <v>38</v>
      </c>
      <c r="I5" s="35" t="s">
        <v>47</v>
      </c>
      <c r="J5" s="117"/>
    </row>
    <row r="6" spans="1:12" s="2" customFormat="1" ht="17.25" customHeight="1" x14ac:dyDescent="0.2">
      <c r="A6" s="57" t="s">
        <v>57</v>
      </c>
      <c r="B6" s="66"/>
      <c r="C6" s="69"/>
      <c r="D6" s="69"/>
      <c r="E6" s="69"/>
      <c r="F6" s="69"/>
      <c r="G6" s="70"/>
      <c r="H6" s="69"/>
      <c r="I6" s="69"/>
      <c r="J6" s="69"/>
      <c r="K6" s="5"/>
      <c r="L6" s="5"/>
    </row>
    <row r="7" spans="1:12" s="2" customFormat="1" ht="17.25" customHeight="1" x14ac:dyDescent="0.2">
      <c r="A7" s="46" t="s">
        <v>58</v>
      </c>
      <c r="B7" s="71"/>
      <c r="C7" s="71"/>
      <c r="D7" s="71"/>
      <c r="E7" s="71"/>
      <c r="F7" s="71"/>
      <c r="G7" s="70"/>
      <c r="H7" s="71"/>
      <c r="I7" s="71"/>
      <c r="J7" s="71"/>
      <c r="K7" s="5"/>
      <c r="L7" s="5"/>
    </row>
    <row r="8" spans="1:12" s="2" customFormat="1" ht="17.25" customHeight="1" x14ac:dyDescent="0.2">
      <c r="A8" s="46" t="s">
        <v>76</v>
      </c>
      <c r="B8" s="71"/>
      <c r="C8" s="71"/>
      <c r="D8" s="71"/>
      <c r="E8" s="71"/>
      <c r="F8" s="71"/>
      <c r="G8" s="70"/>
      <c r="H8" s="71"/>
      <c r="I8" s="71"/>
      <c r="J8" s="71"/>
      <c r="K8" s="5"/>
      <c r="L8" s="5"/>
    </row>
    <row r="9" spans="1:12" s="7" customFormat="1" ht="17.25" customHeight="1" x14ac:dyDescent="0.2">
      <c r="A9" s="47" t="s">
        <v>59</v>
      </c>
      <c r="B9" s="67">
        <v>2000</v>
      </c>
      <c r="C9" s="67">
        <f>C10</f>
        <v>2000</v>
      </c>
      <c r="D9" s="67"/>
      <c r="E9" s="67"/>
      <c r="F9" s="67"/>
      <c r="G9" s="65"/>
      <c r="H9" s="67"/>
      <c r="I9" s="67"/>
      <c r="J9" s="67">
        <f>J10</f>
        <v>2000</v>
      </c>
      <c r="K9" s="6">
        <f>SUM(D9:J9)</f>
        <v>2000</v>
      </c>
      <c r="L9" s="6"/>
    </row>
    <row r="10" spans="1:12" s="7" customFormat="1" ht="17.25" customHeight="1" x14ac:dyDescent="0.2">
      <c r="A10" s="58" t="s">
        <v>60</v>
      </c>
      <c r="B10" s="72">
        <v>2000</v>
      </c>
      <c r="C10" s="72">
        <v>2000</v>
      </c>
      <c r="D10" s="72"/>
      <c r="E10" s="72"/>
      <c r="F10" s="72"/>
      <c r="G10" s="73"/>
      <c r="H10" s="72"/>
      <c r="I10" s="72"/>
      <c r="J10" s="72">
        <v>2000</v>
      </c>
      <c r="K10" s="6"/>
      <c r="L10" s="6"/>
    </row>
    <row r="11" spans="1:12" s="7" customFormat="1" ht="17.25" customHeight="1" x14ac:dyDescent="0.2">
      <c r="A11" s="47" t="s">
        <v>61</v>
      </c>
      <c r="B11" s="67">
        <v>36000</v>
      </c>
      <c r="C11" s="67">
        <f>C12</f>
        <v>27000</v>
      </c>
      <c r="D11" s="67"/>
      <c r="E11" s="67"/>
      <c r="F11" s="67"/>
      <c r="G11" s="65"/>
      <c r="H11" s="67"/>
      <c r="I11" s="67"/>
      <c r="J11" s="67">
        <f>J12</f>
        <v>27000</v>
      </c>
      <c r="K11" s="6">
        <f>SUM(D11:J11)</f>
        <v>27000</v>
      </c>
      <c r="L11" s="6"/>
    </row>
    <row r="12" spans="1:12" s="7" customFormat="1" ht="17.25" customHeight="1" x14ac:dyDescent="0.2">
      <c r="A12" s="58" t="s">
        <v>62</v>
      </c>
      <c r="B12" s="72">
        <v>36000</v>
      </c>
      <c r="C12" s="72">
        <v>27000</v>
      </c>
      <c r="D12" s="72"/>
      <c r="E12" s="72"/>
      <c r="F12" s="72"/>
      <c r="G12" s="73"/>
      <c r="H12" s="72"/>
      <c r="I12" s="72"/>
      <c r="J12" s="72">
        <v>27000</v>
      </c>
      <c r="K12" s="6"/>
      <c r="L12" s="6"/>
    </row>
    <row r="13" spans="1:12" s="7" customFormat="1" ht="17.25" customHeight="1" x14ac:dyDescent="0.2">
      <c r="A13" s="47" t="s">
        <v>63</v>
      </c>
      <c r="B13" s="67">
        <f>B14+B15</f>
        <v>48745000</v>
      </c>
      <c r="C13" s="67">
        <f t="shared" ref="C13:J13" si="0">SUM(C14:C15)</f>
        <v>45095000</v>
      </c>
      <c r="D13" s="67"/>
      <c r="E13" s="67">
        <f>SUM(E14:E15)</f>
        <v>8765000</v>
      </c>
      <c r="F13" s="67"/>
      <c r="G13" s="65"/>
      <c r="H13" s="67">
        <f t="shared" si="0"/>
        <v>27565000</v>
      </c>
      <c r="I13" s="67"/>
      <c r="J13" s="67">
        <f t="shared" si="0"/>
        <v>8765000</v>
      </c>
      <c r="K13" s="39">
        <f>SUM(D13:J13)</f>
        <v>45095000</v>
      </c>
      <c r="L13" s="6"/>
    </row>
    <row r="14" spans="1:12" s="7" customFormat="1" ht="17.25" customHeight="1" x14ac:dyDescent="0.2">
      <c r="A14" s="58" t="s">
        <v>127</v>
      </c>
      <c r="B14" s="72">
        <v>47463000</v>
      </c>
      <c r="C14" s="72">
        <v>43827000</v>
      </c>
      <c r="D14" s="72"/>
      <c r="E14" s="72">
        <v>8765000</v>
      </c>
      <c r="F14" s="72"/>
      <c r="G14" s="73"/>
      <c r="H14" s="72">
        <v>26297000</v>
      </c>
      <c r="I14" s="72"/>
      <c r="J14" s="72">
        <v>8765000</v>
      </c>
      <c r="K14" s="6"/>
      <c r="L14" s="6"/>
    </row>
    <row r="15" spans="1:12" s="7" customFormat="1" ht="17.25" customHeight="1" x14ac:dyDescent="0.2">
      <c r="A15" s="58" t="s">
        <v>128</v>
      </c>
      <c r="B15" s="72">
        <v>1282000</v>
      </c>
      <c r="C15" s="72">
        <v>1268000</v>
      </c>
      <c r="D15" s="72"/>
      <c r="E15" s="72"/>
      <c r="F15" s="72"/>
      <c r="G15" s="73"/>
      <c r="H15" s="72">
        <f>C15</f>
        <v>1268000</v>
      </c>
      <c r="I15" s="72"/>
      <c r="J15" s="72"/>
      <c r="K15" s="6"/>
      <c r="L15" s="6"/>
    </row>
    <row r="16" spans="1:12" s="7" customFormat="1" ht="17.25" customHeight="1" x14ac:dyDescent="0.2">
      <c r="A16" s="47" t="s">
        <v>64</v>
      </c>
      <c r="B16" s="67">
        <f>SUM(B17:B21)</f>
        <v>5420000</v>
      </c>
      <c r="C16" s="67">
        <f t="shared" ref="C16:H16" si="1">SUM(C17:C21)</f>
        <v>5822000</v>
      </c>
      <c r="D16" s="67">
        <f t="shared" si="1"/>
        <v>1130000</v>
      </c>
      <c r="E16" s="67"/>
      <c r="F16" s="67">
        <f t="shared" si="1"/>
        <v>1620000</v>
      </c>
      <c r="G16" s="65"/>
      <c r="H16" s="67">
        <f t="shared" si="1"/>
        <v>3072000</v>
      </c>
      <c r="I16" s="67"/>
      <c r="J16" s="67"/>
      <c r="K16" s="6">
        <f>SUM(D16:J16)</f>
        <v>5822000</v>
      </c>
      <c r="L16" s="6"/>
    </row>
    <row r="17" spans="1:12" s="2" customFormat="1" ht="17.25" customHeight="1" x14ac:dyDescent="0.2">
      <c r="A17" s="59" t="s">
        <v>65</v>
      </c>
      <c r="B17" s="71">
        <v>780000</v>
      </c>
      <c r="C17" s="71">
        <v>690000</v>
      </c>
      <c r="D17" s="71">
        <f>C17</f>
        <v>690000</v>
      </c>
      <c r="E17" s="71"/>
      <c r="F17" s="71"/>
      <c r="G17" s="70"/>
      <c r="H17" s="71"/>
      <c r="I17" s="71"/>
      <c r="J17" s="71"/>
      <c r="K17" s="5"/>
      <c r="L17" s="5"/>
    </row>
    <row r="18" spans="1:12" s="2" customFormat="1" ht="17.25" customHeight="1" x14ac:dyDescent="0.2">
      <c r="A18" s="59" t="s">
        <v>200</v>
      </c>
      <c r="B18" s="71">
        <v>0</v>
      </c>
      <c r="C18" s="71">
        <v>90000</v>
      </c>
      <c r="D18" s="71">
        <f>C18</f>
        <v>90000</v>
      </c>
      <c r="E18" s="71"/>
      <c r="F18" s="71"/>
      <c r="G18" s="70"/>
      <c r="H18" s="71"/>
      <c r="I18" s="71"/>
      <c r="J18" s="71"/>
      <c r="K18" s="5"/>
      <c r="L18" s="5"/>
    </row>
    <row r="19" spans="1:12" s="2" customFormat="1" ht="17.25" customHeight="1" x14ac:dyDescent="0.2">
      <c r="A19" s="59" t="s">
        <v>66</v>
      </c>
      <c r="B19" s="71">
        <v>250000</v>
      </c>
      <c r="C19" s="71">
        <v>350000</v>
      </c>
      <c r="D19" s="71">
        <f>C19</f>
        <v>350000</v>
      </c>
      <c r="E19" s="71"/>
      <c r="F19" s="71"/>
      <c r="G19" s="70"/>
      <c r="H19" s="71"/>
      <c r="I19" s="71"/>
      <c r="J19" s="71"/>
      <c r="K19" s="5"/>
      <c r="L19" s="5"/>
    </row>
    <row r="20" spans="1:12" s="2" customFormat="1" ht="17.25" customHeight="1" x14ac:dyDescent="0.2">
      <c r="A20" s="59" t="s">
        <v>67</v>
      </c>
      <c r="B20" s="71">
        <v>1600000</v>
      </c>
      <c r="C20" s="71">
        <v>1620000</v>
      </c>
      <c r="D20" s="71"/>
      <c r="E20" s="71"/>
      <c r="F20" s="71">
        <f>C20</f>
        <v>1620000</v>
      </c>
      <c r="G20" s="70"/>
      <c r="H20" s="71"/>
      <c r="I20" s="71"/>
      <c r="J20" s="71"/>
      <c r="K20" s="5"/>
      <c r="L20" s="5"/>
    </row>
    <row r="21" spans="1:12" s="2" customFormat="1" ht="17.25" customHeight="1" x14ac:dyDescent="0.2">
      <c r="A21" s="59" t="s">
        <v>68</v>
      </c>
      <c r="B21" s="71">
        <v>2790000</v>
      </c>
      <c r="C21" s="71">
        <v>3072000</v>
      </c>
      <c r="D21" s="71"/>
      <c r="E21" s="71"/>
      <c r="F21" s="71"/>
      <c r="G21" s="70"/>
      <c r="H21" s="71">
        <f>C21</f>
        <v>3072000</v>
      </c>
      <c r="I21" s="71"/>
      <c r="J21" s="71"/>
      <c r="K21" s="5"/>
      <c r="L21" s="5"/>
    </row>
    <row r="22" spans="1:12" s="7" customFormat="1" ht="17.25" customHeight="1" x14ac:dyDescent="0.2">
      <c r="A22" s="47" t="s">
        <v>69</v>
      </c>
      <c r="B22" s="67">
        <f>B23+B24</f>
        <v>14439651</v>
      </c>
      <c r="C22" s="67">
        <f>SUM(C23:C24)</f>
        <v>11207060</v>
      </c>
      <c r="D22" s="67"/>
      <c r="E22" s="67">
        <f>SUM(E24:E24)</f>
        <v>10566300</v>
      </c>
      <c r="F22" s="67"/>
      <c r="G22" s="65"/>
      <c r="H22" s="67">
        <f>H23</f>
        <v>640760</v>
      </c>
      <c r="I22" s="67"/>
      <c r="J22" s="67"/>
      <c r="K22" s="6">
        <f>SUM(D22:J22)</f>
        <v>11207060</v>
      </c>
      <c r="L22" s="6"/>
    </row>
    <row r="23" spans="1:12" s="7" customFormat="1" ht="17.25" customHeight="1" x14ac:dyDescent="0.2">
      <c r="A23" s="58" t="s">
        <v>71</v>
      </c>
      <c r="B23" s="72">
        <v>4247400</v>
      </c>
      <c r="C23" s="72">
        <v>640760</v>
      </c>
      <c r="D23" s="72"/>
      <c r="E23" s="72"/>
      <c r="F23" s="72"/>
      <c r="G23" s="73"/>
      <c r="H23" s="72">
        <f>C23</f>
        <v>640760</v>
      </c>
      <c r="I23" s="72"/>
      <c r="J23" s="72"/>
      <c r="K23" s="6"/>
      <c r="L23" s="6"/>
    </row>
    <row r="24" spans="1:12" s="7" customFormat="1" ht="17.25" customHeight="1" x14ac:dyDescent="0.2">
      <c r="A24" s="58" t="s">
        <v>70</v>
      </c>
      <c r="B24" s="72">
        <v>10192251</v>
      </c>
      <c r="C24" s="72">
        <v>10566300</v>
      </c>
      <c r="D24" s="72"/>
      <c r="E24" s="72">
        <f>C24</f>
        <v>10566300</v>
      </c>
      <c r="F24" s="72"/>
      <c r="G24" s="73"/>
      <c r="H24" s="72"/>
      <c r="I24" s="72"/>
      <c r="J24" s="72"/>
      <c r="K24" s="6"/>
      <c r="L24" s="6"/>
    </row>
    <row r="25" spans="1:12" s="7" customFormat="1" ht="17.25" customHeight="1" x14ac:dyDescent="0.2">
      <c r="A25" s="58" t="s">
        <v>211</v>
      </c>
      <c r="B25" s="72">
        <v>0</v>
      </c>
      <c r="C25" s="72">
        <f>C26</f>
        <v>69000</v>
      </c>
      <c r="D25" s="72"/>
      <c r="E25" s="72"/>
      <c r="F25" s="72"/>
      <c r="G25" s="73"/>
      <c r="H25" s="72"/>
      <c r="I25" s="72"/>
      <c r="J25" s="72">
        <f>J26</f>
        <v>69000</v>
      </c>
      <c r="K25" s="6"/>
      <c r="L25" s="6"/>
    </row>
    <row r="26" spans="1:12" s="7" customFormat="1" ht="17.25" customHeight="1" x14ac:dyDescent="0.2">
      <c r="A26" s="58" t="s">
        <v>212</v>
      </c>
      <c r="B26" s="72">
        <v>0</v>
      </c>
      <c r="C26" s="72">
        <v>69000</v>
      </c>
      <c r="D26" s="72"/>
      <c r="E26" s="72"/>
      <c r="F26" s="72"/>
      <c r="G26" s="73"/>
      <c r="H26" s="72"/>
      <c r="I26" s="72"/>
      <c r="J26" s="72">
        <v>69000</v>
      </c>
      <c r="K26" s="6"/>
      <c r="L26" s="6"/>
    </row>
    <row r="27" spans="1:12" s="7" customFormat="1" ht="17.25" customHeight="1" x14ac:dyDescent="0.2">
      <c r="A27" s="47" t="s">
        <v>72</v>
      </c>
      <c r="B27" s="67">
        <f>B28+B29</f>
        <v>352000</v>
      </c>
      <c r="C27" s="67">
        <f>C28+C29</f>
        <v>652000</v>
      </c>
      <c r="D27" s="67"/>
      <c r="E27" s="67"/>
      <c r="F27" s="67">
        <f>F28+F29</f>
        <v>250000</v>
      </c>
      <c r="G27" s="65"/>
      <c r="H27" s="67">
        <f>H28+H29</f>
        <v>402000</v>
      </c>
      <c r="I27" s="67"/>
      <c r="J27" s="67"/>
      <c r="K27" s="6">
        <f>SUM(D27:J27)</f>
        <v>652000</v>
      </c>
      <c r="L27" s="6"/>
    </row>
    <row r="28" spans="1:12" s="7" customFormat="1" ht="17.25" customHeight="1" x14ac:dyDescent="0.2">
      <c r="A28" s="47" t="s">
        <v>73</v>
      </c>
      <c r="B28" s="67">
        <v>2000</v>
      </c>
      <c r="C28" s="67">
        <v>2000</v>
      </c>
      <c r="D28" s="67"/>
      <c r="E28" s="67"/>
      <c r="F28" s="67"/>
      <c r="G28" s="65"/>
      <c r="H28" s="67">
        <v>2000</v>
      </c>
      <c r="I28" s="67"/>
      <c r="J28" s="67"/>
      <c r="K28" s="6"/>
      <c r="L28" s="6"/>
    </row>
    <row r="29" spans="1:12" s="2" customFormat="1" ht="17.25" customHeight="1" x14ac:dyDescent="0.2">
      <c r="A29" s="47" t="s">
        <v>53</v>
      </c>
      <c r="B29" s="68">
        <v>350000</v>
      </c>
      <c r="C29" s="68">
        <v>650000</v>
      </c>
      <c r="D29" s="74"/>
      <c r="E29" s="68"/>
      <c r="F29" s="68">
        <v>250000</v>
      </c>
      <c r="G29" s="65"/>
      <c r="H29" s="68">
        <v>400000</v>
      </c>
      <c r="I29" s="68"/>
      <c r="J29" s="75"/>
      <c r="K29" s="5"/>
      <c r="L29" s="5"/>
    </row>
    <row r="30" spans="1:12" s="2" customFormat="1" ht="17.25" customHeight="1" x14ac:dyDescent="0.2">
      <c r="A30" s="47" t="s">
        <v>54</v>
      </c>
      <c r="B30" s="67">
        <f>B9+B11+B13+B16+B22+B27</f>
        <v>68994651</v>
      </c>
      <c r="C30" s="65">
        <f>C9+C11+C13+C16+C22+C25+C27</f>
        <v>62874060</v>
      </c>
      <c r="D30" s="67">
        <f>D9+D11+D13+D16+D22+D27</f>
        <v>1130000</v>
      </c>
      <c r="E30" s="65">
        <f>E9+E11+E13+E16+E22+E27</f>
        <v>19331300</v>
      </c>
      <c r="F30" s="65">
        <f>F9+F11+F13+F16+F22+F27</f>
        <v>1870000</v>
      </c>
      <c r="G30" s="65"/>
      <c r="H30" s="65">
        <f>H9+H11+H13+H16+H22+H27</f>
        <v>31679760</v>
      </c>
      <c r="I30" s="65"/>
      <c r="J30" s="65">
        <f>J9+J11+J13+J16+J22+J25+J27</f>
        <v>8863000</v>
      </c>
      <c r="K30" s="5">
        <f>SUM(D30:J30)</f>
        <v>62874060</v>
      </c>
      <c r="L30" s="5"/>
    </row>
    <row r="31" spans="1:12" s="2" customFormat="1" ht="17.25" customHeight="1" x14ac:dyDescent="0.2">
      <c r="A31" s="49" t="s">
        <v>74</v>
      </c>
      <c r="B31" s="66"/>
      <c r="C31" s="66"/>
      <c r="D31" s="66"/>
      <c r="E31" s="66"/>
      <c r="F31" s="66"/>
      <c r="G31" s="65"/>
      <c r="H31" s="66"/>
      <c r="I31" s="66"/>
      <c r="J31" s="66"/>
      <c r="K31" s="5"/>
      <c r="L31" s="5"/>
    </row>
    <row r="32" spans="1:12" s="2" customFormat="1" ht="14.25" customHeight="1" x14ac:dyDescent="0.2">
      <c r="A32" s="47" t="s">
        <v>75</v>
      </c>
      <c r="B32" s="67">
        <f>SUM(B33:B59)</f>
        <v>64245585</v>
      </c>
      <c r="C32" s="67">
        <f>SUM(C33:C59)</f>
        <v>57298735</v>
      </c>
      <c r="D32" s="67">
        <f>SUM(D33:D59)</f>
        <v>10846000</v>
      </c>
      <c r="E32" s="67">
        <f>SUM(E33:E59)</f>
        <v>28645487</v>
      </c>
      <c r="F32" s="67">
        <f>SUM(F33:F59)</f>
        <v>257000</v>
      </c>
      <c r="G32" s="65"/>
      <c r="H32" s="67">
        <f>SUM(H33:H59)</f>
        <v>12776000</v>
      </c>
      <c r="I32" s="67">
        <f>SUM(I33:I59)</f>
        <v>4774248</v>
      </c>
      <c r="J32" s="67"/>
      <c r="K32" s="5">
        <f>SUM(D32:I32)</f>
        <v>57298735</v>
      </c>
      <c r="L32" s="5"/>
    </row>
    <row r="33" spans="1:15" s="2" customFormat="1" ht="14.25" customHeight="1" x14ac:dyDescent="0.2">
      <c r="A33" s="47" t="s">
        <v>77</v>
      </c>
      <c r="B33" s="67">
        <v>20070960</v>
      </c>
      <c r="C33" s="67">
        <f t="shared" ref="C33:C57" si="2">SUM(D33:I33)</f>
        <v>18761470</v>
      </c>
      <c r="D33" s="67"/>
      <c r="E33" s="67">
        <f>M109*0.78</f>
        <v>16081260</v>
      </c>
      <c r="F33" s="67"/>
      <c r="G33" s="65"/>
      <c r="H33" s="67"/>
      <c r="I33" s="67">
        <f>M109*0.13</f>
        <v>2680210</v>
      </c>
      <c r="J33" s="67"/>
      <c r="K33" s="5"/>
      <c r="L33" s="5"/>
      <c r="M33" s="9"/>
      <c r="N33" s="9"/>
      <c r="O33" s="9"/>
    </row>
    <row r="34" spans="1:15" s="2" customFormat="1" ht="14.25" customHeight="1" x14ac:dyDescent="0.2">
      <c r="A34" s="47" t="s">
        <v>78</v>
      </c>
      <c r="B34" s="67">
        <v>705250</v>
      </c>
      <c r="C34" s="67">
        <f>E34+I34</f>
        <v>435890</v>
      </c>
      <c r="D34" s="67"/>
      <c r="E34" s="67">
        <f>M110*0.78</f>
        <v>373620</v>
      </c>
      <c r="F34" s="67"/>
      <c r="G34" s="65"/>
      <c r="H34" s="67"/>
      <c r="I34" s="67">
        <f>M110*0.13</f>
        <v>62270</v>
      </c>
      <c r="J34" s="67"/>
      <c r="K34" s="5"/>
      <c r="L34" s="5"/>
      <c r="M34" s="9"/>
      <c r="N34" s="9"/>
      <c r="O34" s="9"/>
    </row>
    <row r="35" spans="1:15" s="2" customFormat="1" ht="14.25" customHeight="1" x14ac:dyDescent="0.2">
      <c r="A35" s="47" t="s">
        <v>79</v>
      </c>
      <c r="B35" s="67">
        <v>3503500</v>
      </c>
      <c r="C35" s="67">
        <f>SUM(D35:I35)</f>
        <v>3367000</v>
      </c>
      <c r="D35" s="67"/>
      <c r="E35" s="67">
        <f>M111*0.78</f>
        <v>2886000</v>
      </c>
      <c r="F35" s="67"/>
      <c r="G35" s="65"/>
      <c r="H35" s="67"/>
      <c r="I35" s="67">
        <f>M111*0.13</f>
        <v>481000</v>
      </c>
      <c r="J35" s="67"/>
      <c r="K35" s="5"/>
      <c r="L35" s="5"/>
    </row>
    <row r="36" spans="1:15" s="2" customFormat="1" ht="14.25" customHeight="1" x14ac:dyDescent="0.2">
      <c r="A36" s="47" t="s">
        <v>80</v>
      </c>
      <c r="B36" s="67">
        <v>11628000</v>
      </c>
      <c r="C36" s="67">
        <f t="shared" si="2"/>
        <v>8468000</v>
      </c>
      <c r="D36" s="67">
        <v>330000</v>
      </c>
      <c r="E36" s="67"/>
      <c r="F36" s="67">
        <v>40000</v>
      </c>
      <c r="G36" s="65"/>
      <c r="H36" s="67">
        <v>8098000</v>
      </c>
      <c r="I36" s="67"/>
      <c r="J36" s="67"/>
      <c r="K36" s="5"/>
      <c r="L36" s="5"/>
    </row>
    <row r="37" spans="1:15" s="2" customFormat="1" ht="14.25" customHeight="1" x14ac:dyDescent="0.2">
      <c r="A37" s="47" t="s">
        <v>81</v>
      </c>
      <c r="B37" s="67">
        <v>2561200</v>
      </c>
      <c r="C37" s="67">
        <f>SUM(D37:I37)</f>
        <v>1498930</v>
      </c>
      <c r="D37" s="67">
        <v>219000</v>
      </c>
      <c r="E37" s="67">
        <f>M113*0.78</f>
        <v>719940</v>
      </c>
      <c r="F37" s="67"/>
      <c r="G37" s="65"/>
      <c r="H37" s="67">
        <v>440000</v>
      </c>
      <c r="I37" s="67">
        <f>M113*0.13</f>
        <v>119990</v>
      </c>
      <c r="J37" s="67"/>
      <c r="K37" s="5"/>
      <c r="L37" s="5"/>
    </row>
    <row r="38" spans="1:15" s="2" customFormat="1" ht="14.25" customHeight="1" x14ac:dyDescent="0.2">
      <c r="A38" s="47" t="s">
        <v>83</v>
      </c>
      <c r="B38" s="67">
        <v>4681650</v>
      </c>
      <c r="C38" s="67">
        <f t="shared" si="2"/>
        <v>4208200</v>
      </c>
      <c r="D38" s="67">
        <v>2750000</v>
      </c>
      <c r="E38" s="67">
        <f>M114*0.78</f>
        <v>1029600</v>
      </c>
      <c r="F38" s="67">
        <v>17000</v>
      </c>
      <c r="G38" s="65"/>
      <c r="H38" s="67">
        <v>240000</v>
      </c>
      <c r="I38" s="67">
        <f>M114*0.13</f>
        <v>171600</v>
      </c>
      <c r="J38" s="67"/>
      <c r="K38" s="5"/>
      <c r="L38" s="5"/>
    </row>
    <row r="39" spans="1:15" s="2" customFormat="1" ht="14.25" customHeight="1" x14ac:dyDescent="0.2">
      <c r="A39" s="47" t="s">
        <v>210</v>
      </c>
      <c r="B39" s="67">
        <v>91000</v>
      </c>
      <c r="C39" s="67">
        <f t="shared" si="2"/>
        <v>136500</v>
      </c>
      <c r="D39" s="67"/>
      <c r="E39" s="67">
        <f t="shared" ref="E39:E45" si="3">M115*0.78</f>
        <v>117000</v>
      </c>
      <c r="F39" s="67"/>
      <c r="G39" s="65"/>
      <c r="H39" s="67"/>
      <c r="I39" s="67">
        <f t="shared" ref="I39:I45" si="4">M115*0.13</f>
        <v>19500</v>
      </c>
      <c r="J39" s="67"/>
      <c r="K39" s="5"/>
      <c r="L39" s="5"/>
    </row>
    <row r="40" spans="1:15" s="2" customFormat="1" ht="14.25" customHeight="1" x14ac:dyDescent="0.2">
      <c r="A40" s="47" t="s">
        <v>85</v>
      </c>
      <c r="B40" s="67">
        <v>1094770</v>
      </c>
      <c r="C40" s="67">
        <f t="shared" si="2"/>
        <v>701050</v>
      </c>
      <c r="D40" s="67">
        <v>487000</v>
      </c>
      <c r="E40" s="67">
        <f t="shared" si="3"/>
        <v>120900</v>
      </c>
      <c r="F40" s="67"/>
      <c r="G40" s="65"/>
      <c r="H40" s="67">
        <v>73000</v>
      </c>
      <c r="I40" s="67">
        <f t="shared" si="4"/>
        <v>20150</v>
      </c>
      <c r="J40" s="67"/>
      <c r="K40" s="5"/>
      <c r="L40" s="5"/>
    </row>
    <row r="41" spans="1:15" s="2" customFormat="1" ht="14.25" customHeight="1" x14ac:dyDescent="0.2">
      <c r="A41" s="47" t="s">
        <v>86</v>
      </c>
      <c r="B41" s="67">
        <v>236600</v>
      </c>
      <c r="C41" s="67">
        <f t="shared" si="2"/>
        <v>580580</v>
      </c>
      <c r="D41" s="67"/>
      <c r="E41" s="67">
        <f t="shared" si="3"/>
        <v>497640</v>
      </c>
      <c r="F41" s="67"/>
      <c r="G41" s="65"/>
      <c r="H41" s="67"/>
      <c r="I41" s="67">
        <f t="shared" si="4"/>
        <v>82940</v>
      </c>
      <c r="J41" s="67"/>
      <c r="K41" s="5"/>
      <c r="L41" s="5"/>
    </row>
    <row r="42" spans="1:15" s="2" customFormat="1" ht="14.25" customHeight="1" x14ac:dyDescent="0.2">
      <c r="A42" s="47" t="s">
        <v>87</v>
      </c>
      <c r="B42" s="67">
        <v>5912800</v>
      </c>
      <c r="C42" s="67">
        <f t="shared" si="2"/>
        <v>5295100</v>
      </c>
      <c r="D42" s="67">
        <v>3563000</v>
      </c>
      <c r="E42" s="67">
        <f t="shared" si="3"/>
        <v>631800</v>
      </c>
      <c r="F42" s="67"/>
      <c r="G42" s="65"/>
      <c r="H42" s="67">
        <v>995000</v>
      </c>
      <c r="I42" s="67">
        <f t="shared" si="4"/>
        <v>105300</v>
      </c>
      <c r="J42" s="67"/>
      <c r="K42" s="5"/>
      <c r="L42" s="5"/>
    </row>
    <row r="43" spans="1:15" s="2" customFormat="1" ht="14.25" customHeight="1" x14ac:dyDescent="0.2">
      <c r="A43" s="47" t="s">
        <v>88</v>
      </c>
      <c r="B43" s="67">
        <v>237510</v>
      </c>
      <c r="C43" s="67">
        <f t="shared" si="2"/>
        <v>182000</v>
      </c>
      <c r="D43" s="67"/>
      <c r="E43" s="67">
        <f t="shared" si="3"/>
        <v>156000</v>
      </c>
      <c r="F43" s="67"/>
      <c r="G43" s="65"/>
      <c r="H43" s="67"/>
      <c r="I43" s="67">
        <f t="shared" si="4"/>
        <v>26000</v>
      </c>
      <c r="J43" s="67"/>
      <c r="K43" s="5"/>
      <c r="L43" s="5"/>
    </row>
    <row r="44" spans="1:15" s="2" customFormat="1" ht="14.25" customHeight="1" x14ac:dyDescent="0.2">
      <c r="A44" s="47" t="s">
        <v>89</v>
      </c>
      <c r="B44" s="67">
        <v>191100</v>
      </c>
      <c r="C44" s="67">
        <f t="shared" si="2"/>
        <v>191100</v>
      </c>
      <c r="D44" s="67"/>
      <c r="E44" s="67">
        <f t="shared" si="3"/>
        <v>163800</v>
      </c>
      <c r="F44" s="67"/>
      <c r="G44" s="65"/>
      <c r="H44" s="67"/>
      <c r="I44" s="67">
        <f t="shared" si="4"/>
        <v>27300</v>
      </c>
      <c r="J44" s="67"/>
      <c r="K44" s="5"/>
      <c r="L44" s="5"/>
    </row>
    <row r="45" spans="1:15" s="2" customFormat="1" ht="14.25" customHeight="1" x14ac:dyDescent="0.2">
      <c r="A45" s="47" t="s">
        <v>90</v>
      </c>
      <c r="B45" s="67">
        <v>2184000</v>
      </c>
      <c r="C45" s="67">
        <f t="shared" si="2"/>
        <v>2184000</v>
      </c>
      <c r="D45" s="67"/>
      <c r="E45" s="67">
        <f t="shared" si="3"/>
        <v>1872000</v>
      </c>
      <c r="F45" s="67"/>
      <c r="G45" s="65"/>
      <c r="H45" s="67"/>
      <c r="I45" s="67">
        <f t="shared" si="4"/>
        <v>312000</v>
      </c>
      <c r="J45" s="67"/>
      <c r="K45" s="5"/>
      <c r="L45" s="5"/>
    </row>
    <row r="46" spans="1:15" s="2" customFormat="1" ht="14.25" customHeight="1" x14ac:dyDescent="0.2">
      <c r="A46" s="47" t="s">
        <v>92</v>
      </c>
      <c r="B46" s="67">
        <v>300300</v>
      </c>
      <c r="C46" s="67">
        <f>SUM(D46:I46)</f>
        <v>300300</v>
      </c>
      <c r="D46" s="67"/>
      <c r="E46" s="67">
        <f>M122*0.78</f>
        <v>257400</v>
      </c>
      <c r="F46" s="67"/>
      <c r="G46" s="65"/>
      <c r="H46" s="67"/>
      <c r="I46" s="67">
        <f>M122*0.13</f>
        <v>42900</v>
      </c>
      <c r="J46" s="67"/>
      <c r="K46" s="5"/>
      <c r="L46" s="5"/>
    </row>
    <row r="47" spans="1:15" s="2" customFormat="1" ht="14.25" customHeight="1" x14ac:dyDescent="0.2">
      <c r="A47" s="47" t="s">
        <v>91</v>
      </c>
      <c r="B47" s="67">
        <v>1630000</v>
      </c>
      <c r="C47" s="67">
        <f>SUM(D47:I47)</f>
        <v>1730000</v>
      </c>
      <c r="D47" s="67">
        <v>1630000</v>
      </c>
      <c r="E47" s="67"/>
      <c r="F47" s="67"/>
      <c r="G47" s="65"/>
      <c r="H47" s="67">
        <v>100000</v>
      </c>
      <c r="I47" s="67"/>
      <c r="J47" s="67"/>
      <c r="K47" s="5"/>
      <c r="L47" s="5"/>
    </row>
    <row r="48" spans="1:15" s="2" customFormat="1" ht="14.25" customHeight="1" x14ac:dyDescent="0.2">
      <c r="A48" s="47" t="s">
        <v>93</v>
      </c>
      <c r="B48" s="67">
        <v>97370</v>
      </c>
      <c r="C48" s="67">
        <f t="shared" si="2"/>
        <v>97370</v>
      </c>
      <c r="D48" s="67"/>
      <c r="E48" s="67">
        <f t="shared" ref="E48" si="5">M123*0.78</f>
        <v>83460</v>
      </c>
      <c r="F48" s="67"/>
      <c r="G48" s="65"/>
      <c r="H48" s="67"/>
      <c r="I48" s="67">
        <f>M123*0.13</f>
        <v>13910</v>
      </c>
      <c r="J48" s="67"/>
      <c r="K48" s="5"/>
      <c r="L48" s="5"/>
    </row>
    <row r="49" spans="1:12" s="2" customFormat="1" ht="14.25" customHeight="1" x14ac:dyDescent="0.2">
      <c r="A49" s="47" t="s">
        <v>94</v>
      </c>
      <c r="B49" s="67">
        <v>1174560</v>
      </c>
      <c r="C49" s="67">
        <f t="shared" si="2"/>
        <v>1054910</v>
      </c>
      <c r="D49" s="67">
        <v>408000</v>
      </c>
      <c r="E49" s="67">
        <f>M125*0.78</f>
        <v>468780</v>
      </c>
      <c r="F49" s="67"/>
      <c r="G49" s="65"/>
      <c r="H49" s="67">
        <v>100000</v>
      </c>
      <c r="I49" s="67">
        <f>M125*0.13</f>
        <v>78130</v>
      </c>
      <c r="J49" s="67"/>
      <c r="K49" s="5"/>
      <c r="L49" s="5"/>
    </row>
    <row r="50" spans="1:12" s="2" customFormat="1" ht="14.25" customHeight="1" x14ac:dyDescent="0.2">
      <c r="A50" s="47" t="s">
        <v>208</v>
      </c>
      <c r="B50" s="67">
        <v>100000</v>
      </c>
      <c r="C50" s="67">
        <v>0</v>
      </c>
      <c r="D50" s="67"/>
      <c r="E50" s="67"/>
      <c r="F50" s="67"/>
      <c r="G50" s="65"/>
      <c r="H50" s="67"/>
      <c r="I50" s="67"/>
      <c r="J50" s="67"/>
      <c r="K50" s="5"/>
      <c r="L50" s="5"/>
    </row>
    <row r="51" spans="1:12" s="2" customFormat="1" ht="14.25" customHeight="1" x14ac:dyDescent="0.2">
      <c r="A51" s="47" t="s">
        <v>95</v>
      </c>
      <c r="B51" s="67">
        <v>726000</v>
      </c>
      <c r="C51" s="67">
        <f t="shared" si="2"/>
        <v>1390000</v>
      </c>
      <c r="D51" s="67">
        <v>620000</v>
      </c>
      <c r="E51" s="67"/>
      <c r="F51" s="67"/>
      <c r="G51" s="65"/>
      <c r="H51" s="67">
        <v>770000</v>
      </c>
      <c r="I51" s="67"/>
      <c r="J51" s="67"/>
      <c r="K51" s="5"/>
      <c r="L51" s="5"/>
    </row>
    <row r="52" spans="1:12" s="2" customFormat="1" ht="14.25" customHeight="1" x14ac:dyDescent="0.2">
      <c r="A52" s="47" t="s">
        <v>96</v>
      </c>
      <c r="B52" s="67">
        <v>200000</v>
      </c>
      <c r="C52" s="67">
        <f t="shared" si="2"/>
        <v>214000</v>
      </c>
      <c r="D52" s="67">
        <v>164000</v>
      </c>
      <c r="E52" s="67"/>
      <c r="F52" s="67"/>
      <c r="G52" s="65"/>
      <c r="H52" s="67">
        <v>50000</v>
      </c>
      <c r="I52" s="67"/>
      <c r="J52" s="67"/>
      <c r="K52" s="5"/>
      <c r="L52" s="5"/>
    </row>
    <row r="53" spans="1:12" s="2" customFormat="1" ht="14.25" customHeight="1" x14ac:dyDescent="0.2">
      <c r="A53" s="47" t="s">
        <v>98</v>
      </c>
      <c r="B53" s="67">
        <v>2501250</v>
      </c>
      <c r="C53" s="67">
        <f t="shared" si="2"/>
        <v>2394460</v>
      </c>
      <c r="D53" s="67">
        <v>226000</v>
      </c>
      <c r="E53" s="67">
        <f>M126*0.78</f>
        <v>238680</v>
      </c>
      <c r="F53" s="67">
        <v>200000</v>
      </c>
      <c r="G53" s="65"/>
      <c r="H53" s="67">
        <v>1690000</v>
      </c>
      <c r="I53" s="67">
        <f>M126*0.13</f>
        <v>39780</v>
      </c>
      <c r="J53" s="67"/>
      <c r="K53" s="5"/>
      <c r="L53" s="5"/>
    </row>
    <row r="54" spans="1:12" s="2" customFormat="1" ht="14.25" customHeight="1" x14ac:dyDescent="0.2">
      <c r="A54" s="47" t="s">
        <v>97</v>
      </c>
      <c r="B54" s="67">
        <v>555100</v>
      </c>
      <c r="C54" s="67">
        <f t="shared" si="2"/>
        <v>586040</v>
      </c>
      <c r="D54" s="67"/>
      <c r="E54" s="67">
        <f>M127*0.78</f>
        <v>502320</v>
      </c>
      <c r="F54" s="67"/>
      <c r="G54" s="65"/>
      <c r="H54" s="67"/>
      <c r="I54" s="67">
        <f>M127*0.13</f>
        <v>83720</v>
      </c>
      <c r="J54" s="67"/>
      <c r="K54" s="5"/>
      <c r="L54" s="5"/>
    </row>
    <row r="55" spans="1:12" s="2" customFormat="1" ht="14.25" customHeight="1" x14ac:dyDescent="0.2">
      <c r="A55" s="47" t="s">
        <v>100</v>
      </c>
      <c r="B55" s="67">
        <v>791700</v>
      </c>
      <c r="C55" s="67">
        <f>SUM(D55:I55)</f>
        <v>791700</v>
      </c>
      <c r="D55" s="67"/>
      <c r="E55" s="67">
        <f>M129*0.78</f>
        <v>678600</v>
      </c>
      <c r="F55" s="67"/>
      <c r="G55" s="65"/>
      <c r="H55" s="67"/>
      <c r="I55" s="67">
        <f>M129*0.13</f>
        <v>113100</v>
      </c>
      <c r="J55" s="67"/>
      <c r="K55" s="5"/>
      <c r="L55" s="5"/>
    </row>
    <row r="56" spans="1:12" s="2" customFormat="1" ht="14.25" customHeight="1" x14ac:dyDescent="0.2">
      <c r="A56" s="47" t="s">
        <v>199</v>
      </c>
      <c r="B56" s="67">
        <v>0</v>
      </c>
      <c r="C56" s="67">
        <f>SUM(D56:I56)</f>
        <v>670820</v>
      </c>
      <c r="D56" s="67">
        <v>449000</v>
      </c>
      <c r="E56" s="67">
        <v>1560</v>
      </c>
      <c r="F56" s="67"/>
      <c r="G56" s="65"/>
      <c r="H56" s="67">
        <v>220000</v>
      </c>
      <c r="I56" s="67">
        <v>260</v>
      </c>
      <c r="J56" s="67"/>
      <c r="K56" s="5"/>
      <c r="L56" s="5"/>
    </row>
    <row r="57" spans="1:12" s="2" customFormat="1" ht="14.25" customHeight="1" x14ac:dyDescent="0.2">
      <c r="A57" s="47" t="s">
        <v>99</v>
      </c>
      <c r="B57" s="67">
        <v>973700</v>
      </c>
      <c r="C57" s="67">
        <f t="shared" si="2"/>
        <v>973700</v>
      </c>
      <c r="D57" s="67"/>
      <c r="E57" s="67">
        <f>M128*0.78</f>
        <v>834600</v>
      </c>
      <c r="F57" s="67"/>
      <c r="G57" s="65"/>
      <c r="H57" s="67"/>
      <c r="I57" s="67">
        <f>M128*0.13</f>
        <v>139100</v>
      </c>
      <c r="J57" s="67"/>
      <c r="K57" s="5"/>
      <c r="L57" s="5"/>
    </row>
    <row r="58" spans="1:12" s="2" customFormat="1" ht="14.25" customHeight="1" x14ac:dyDescent="0.2">
      <c r="A58" s="47" t="s">
        <v>82</v>
      </c>
      <c r="B58" s="67">
        <v>2051765</v>
      </c>
      <c r="C58" s="67">
        <f>E58+I58</f>
        <v>1076515</v>
      </c>
      <c r="D58" s="67"/>
      <c r="E58" s="67">
        <v>922727</v>
      </c>
      <c r="F58" s="67"/>
      <c r="G58" s="65"/>
      <c r="H58" s="67"/>
      <c r="I58" s="67">
        <f>M131*0.13</f>
        <v>153788</v>
      </c>
      <c r="J58" s="67"/>
      <c r="K58" s="5"/>
      <c r="L58" s="5"/>
    </row>
    <row r="59" spans="1:12" s="2" customFormat="1" ht="14.25" customHeight="1" x14ac:dyDescent="0.2">
      <c r="A59" s="47" t="s">
        <v>101</v>
      </c>
      <c r="B59" s="67">
        <v>45500</v>
      </c>
      <c r="C59" s="67">
        <f>SUM(D59:I59)</f>
        <v>9100</v>
      </c>
      <c r="D59" s="67"/>
      <c r="E59" s="67">
        <f>M132*0.78</f>
        <v>7800</v>
      </c>
      <c r="F59" s="67"/>
      <c r="G59" s="65"/>
      <c r="H59" s="67"/>
      <c r="I59" s="67">
        <f>M132*0.13</f>
        <v>1300</v>
      </c>
      <c r="J59" s="67"/>
      <c r="K59" s="5"/>
      <c r="L59" s="5"/>
    </row>
    <row r="60" spans="1:12" s="2" customFormat="1" ht="14.25" customHeight="1" x14ac:dyDescent="0.2">
      <c r="A60" s="47" t="s">
        <v>102</v>
      </c>
      <c r="B60" s="67">
        <f>SUM(B61:B84)</f>
        <v>6457102</v>
      </c>
      <c r="C60" s="67">
        <f>SUM(C61:C84)</f>
        <v>5458249</v>
      </c>
      <c r="D60" s="67"/>
      <c r="E60" s="67"/>
      <c r="F60" s="67"/>
      <c r="G60" s="65"/>
      <c r="H60" s="67"/>
      <c r="I60" s="67"/>
      <c r="J60" s="67">
        <f>SUM(J61:J84)</f>
        <v>5458249</v>
      </c>
      <c r="K60" s="5"/>
      <c r="L60" s="5"/>
    </row>
    <row r="61" spans="1:12" s="2" customFormat="1" ht="14.25" customHeight="1" x14ac:dyDescent="0.2">
      <c r="A61" s="47" t="s">
        <v>77</v>
      </c>
      <c r="B61" s="67">
        <v>1985040</v>
      </c>
      <c r="C61" s="67">
        <f>M109*0.09</f>
        <v>1855530</v>
      </c>
      <c r="D61" s="67"/>
      <c r="E61" s="67"/>
      <c r="F61" s="67"/>
      <c r="G61" s="65"/>
      <c r="H61" s="67"/>
      <c r="I61" s="67"/>
      <c r="J61" s="67">
        <f>C61</f>
        <v>1855530</v>
      </c>
      <c r="K61" s="5"/>
      <c r="L61" s="5"/>
    </row>
    <row r="62" spans="1:12" s="2" customFormat="1" ht="14.25" customHeight="1" x14ac:dyDescent="0.2">
      <c r="A62" s="47" t="s">
        <v>78</v>
      </c>
      <c r="B62" s="67">
        <v>69750</v>
      </c>
      <c r="C62" s="67">
        <f>M110*0.09</f>
        <v>43110</v>
      </c>
      <c r="D62" s="67"/>
      <c r="E62" s="67"/>
      <c r="F62" s="67"/>
      <c r="G62" s="65"/>
      <c r="H62" s="67"/>
      <c r="I62" s="67"/>
      <c r="J62" s="67">
        <f>C62</f>
        <v>43110</v>
      </c>
      <c r="K62" s="5"/>
      <c r="L62" s="5"/>
    </row>
    <row r="63" spans="1:12" s="2" customFormat="1" ht="14.25" customHeight="1" x14ac:dyDescent="0.2">
      <c r="A63" s="47" t="s">
        <v>79</v>
      </c>
      <c r="B63" s="67">
        <v>346500</v>
      </c>
      <c r="C63" s="67">
        <f>M111*0.09</f>
        <v>333000</v>
      </c>
      <c r="D63" s="67"/>
      <c r="E63" s="67"/>
      <c r="F63" s="67"/>
      <c r="G63" s="65"/>
      <c r="H63" s="67"/>
      <c r="I63" s="67"/>
      <c r="J63" s="67">
        <f t="shared" ref="J63:J84" si="6">C63</f>
        <v>333000</v>
      </c>
      <c r="K63" s="5"/>
      <c r="L63" s="5"/>
    </row>
    <row r="64" spans="1:12" s="2" customFormat="1" ht="14.25" customHeight="1" x14ac:dyDescent="0.2">
      <c r="A64" s="47" t="s">
        <v>103</v>
      </c>
      <c r="B64" s="67">
        <v>2507000</v>
      </c>
      <c r="C64" s="67">
        <v>1893000</v>
      </c>
      <c r="D64" s="67"/>
      <c r="E64" s="67"/>
      <c r="F64" s="67"/>
      <c r="G64" s="65"/>
      <c r="H64" s="67"/>
      <c r="I64" s="67"/>
      <c r="J64" s="67">
        <f>C64</f>
        <v>1893000</v>
      </c>
      <c r="K64" s="5"/>
      <c r="L64" s="5"/>
    </row>
    <row r="65" spans="1:18" s="2" customFormat="1" ht="14.25" customHeight="1" x14ac:dyDescent="0.2">
      <c r="A65" s="47" t="s">
        <v>81</v>
      </c>
      <c r="B65" s="67">
        <v>82800</v>
      </c>
      <c r="C65" s="67">
        <f>M113*0.09</f>
        <v>83070</v>
      </c>
      <c r="D65" s="67"/>
      <c r="E65" s="67"/>
      <c r="F65" s="67"/>
      <c r="G65" s="65"/>
      <c r="H65" s="67"/>
      <c r="I65" s="67"/>
      <c r="J65" s="67">
        <f t="shared" si="6"/>
        <v>83070</v>
      </c>
      <c r="K65" s="5"/>
      <c r="L65" s="5"/>
    </row>
    <row r="66" spans="1:18" s="2" customFormat="1" ht="14.25" customHeight="1" x14ac:dyDescent="0.2">
      <c r="A66" s="47" t="s">
        <v>83</v>
      </c>
      <c r="B66" s="67">
        <v>127350</v>
      </c>
      <c r="C66" s="67">
        <f>M114*0.09</f>
        <v>118800</v>
      </c>
      <c r="D66" s="67"/>
      <c r="E66" s="67"/>
      <c r="F66" s="67"/>
      <c r="G66" s="65"/>
      <c r="H66" s="67"/>
      <c r="I66" s="67"/>
      <c r="J66" s="67">
        <f t="shared" si="6"/>
        <v>118800</v>
      </c>
      <c r="K66" s="5"/>
      <c r="L66" s="5"/>
    </row>
    <row r="67" spans="1:18" s="2" customFormat="1" ht="14.25" customHeight="1" x14ac:dyDescent="0.2">
      <c r="A67" s="47" t="s">
        <v>210</v>
      </c>
      <c r="B67" s="67">
        <v>9000</v>
      </c>
      <c r="C67" s="67">
        <f>M115*0.09</f>
        <v>13500</v>
      </c>
      <c r="D67" s="67"/>
      <c r="E67" s="67"/>
      <c r="F67" s="67"/>
      <c r="G67" s="65"/>
      <c r="H67" s="67"/>
      <c r="I67" s="67"/>
      <c r="J67" s="67">
        <f t="shared" si="6"/>
        <v>13500</v>
      </c>
      <c r="K67" s="5"/>
      <c r="L67" s="5"/>
    </row>
    <row r="68" spans="1:18" s="2" customFormat="1" ht="14.25" customHeight="1" x14ac:dyDescent="0.2">
      <c r="A68" s="45" t="s">
        <v>85</v>
      </c>
      <c r="B68" s="68">
        <v>40230</v>
      </c>
      <c r="C68" s="68">
        <f t="shared" ref="C68:C75" si="7">M116*0.09</f>
        <v>13950</v>
      </c>
      <c r="D68" s="68"/>
      <c r="E68" s="68"/>
      <c r="F68" s="68"/>
      <c r="G68" s="65"/>
      <c r="H68" s="68"/>
      <c r="I68" s="68"/>
      <c r="J68" s="68">
        <f t="shared" si="6"/>
        <v>13950</v>
      </c>
      <c r="K68" s="5"/>
      <c r="L68" s="5"/>
    </row>
    <row r="69" spans="1:18" s="11" customFormat="1" ht="14.25" customHeight="1" x14ac:dyDescent="0.2">
      <c r="A69" s="47" t="s">
        <v>86</v>
      </c>
      <c r="B69" s="67">
        <v>23400</v>
      </c>
      <c r="C69" s="67">
        <f t="shared" si="7"/>
        <v>57420</v>
      </c>
      <c r="D69" s="67"/>
      <c r="E69" s="67"/>
      <c r="F69" s="67"/>
      <c r="G69" s="67"/>
      <c r="H69" s="67"/>
      <c r="I69" s="67"/>
      <c r="J69" s="67">
        <f t="shared" si="6"/>
        <v>57420</v>
      </c>
      <c r="K69" s="79"/>
      <c r="L69" s="10"/>
    </row>
    <row r="70" spans="1:18" s="11" customFormat="1" ht="14.25" customHeight="1" x14ac:dyDescent="0.2">
      <c r="A70" s="47" t="s">
        <v>87</v>
      </c>
      <c r="B70" s="67">
        <v>79200</v>
      </c>
      <c r="C70" s="67">
        <f t="shared" si="7"/>
        <v>72900</v>
      </c>
      <c r="D70" s="67"/>
      <c r="E70" s="67"/>
      <c r="F70" s="67"/>
      <c r="G70" s="68"/>
      <c r="H70" s="67"/>
      <c r="I70" s="67"/>
      <c r="J70" s="67">
        <f t="shared" si="6"/>
        <v>72900</v>
      </c>
      <c r="K70" s="10"/>
      <c r="L70" s="10"/>
    </row>
    <row r="71" spans="1:18" s="11" customFormat="1" ht="14.25" customHeight="1" x14ac:dyDescent="0.2">
      <c r="A71" s="47" t="s">
        <v>104</v>
      </c>
      <c r="B71" s="67">
        <v>23490</v>
      </c>
      <c r="C71" s="67">
        <f>M119*0.09</f>
        <v>18000</v>
      </c>
      <c r="D71" s="67"/>
      <c r="E71" s="67"/>
      <c r="F71" s="67"/>
      <c r="G71" s="66"/>
      <c r="H71" s="67"/>
      <c r="I71" s="67"/>
      <c r="J71" s="67">
        <f t="shared" si="6"/>
        <v>18000</v>
      </c>
      <c r="K71" s="79"/>
      <c r="L71" s="10"/>
    </row>
    <row r="72" spans="1:18" s="2" customFormat="1" ht="14.25" customHeight="1" x14ac:dyDescent="0.2">
      <c r="A72" s="47" t="s">
        <v>89</v>
      </c>
      <c r="B72" s="67">
        <v>18900</v>
      </c>
      <c r="C72" s="67">
        <f t="shared" si="7"/>
        <v>18900</v>
      </c>
      <c r="D72" s="67"/>
      <c r="E72" s="67"/>
      <c r="F72" s="67"/>
      <c r="G72" s="68"/>
      <c r="H72" s="67"/>
      <c r="I72" s="67"/>
      <c r="J72" s="67">
        <f t="shared" si="6"/>
        <v>18900</v>
      </c>
      <c r="K72" s="5"/>
      <c r="L72" s="5"/>
      <c r="N72" s="12"/>
      <c r="O72" s="12"/>
      <c r="P72" s="12"/>
      <c r="Q72" s="12"/>
      <c r="R72" s="12"/>
    </row>
    <row r="73" spans="1:18" s="2" customFormat="1" ht="14.25" customHeight="1" x14ac:dyDescent="0.2">
      <c r="A73" s="47" t="s">
        <v>90</v>
      </c>
      <c r="B73" s="67">
        <v>216000</v>
      </c>
      <c r="C73" s="67">
        <f t="shared" si="7"/>
        <v>216000</v>
      </c>
      <c r="D73" s="67"/>
      <c r="E73" s="67"/>
      <c r="F73" s="67"/>
      <c r="G73" s="65"/>
      <c r="H73" s="67"/>
      <c r="I73" s="67"/>
      <c r="J73" s="67">
        <f t="shared" si="6"/>
        <v>216000</v>
      </c>
      <c r="K73" s="5"/>
      <c r="L73" s="5"/>
      <c r="N73" s="13"/>
      <c r="O73" s="14"/>
      <c r="P73" s="13"/>
      <c r="Q73" s="13"/>
      <c r="R73" s="12"/>
    </row>
    <row r="74" spans="1:18" s="2" customFormat="1" ht="14.25" customHeight="1" x14ac:dyDescent="0.2">
      <c r="A74" s="47" t="s">
        <v>92</v>
      </c>
      <c r="B74" s="67">
        <v>29700</v>
      </c>
      <c r="C74" s="67">
        <f t="shared" si="7"/>
        <v>29700</v>
      </c>
      <c r="D74" s="67"/>
      <c r="E74" s="67"/>
      <c r="F74" s="67"/>
      <c r="G74" s="65"/>
      <c r="H74" s="67"/>
      <c r="I74" s="67"/>
      <c r="J74" s="67">
        <f t="shared" si="6"/>
        <v>29700</v>
      </c>
      <c r="K74" s="5"/>
      <c r="L74" s="5"/>
    </row>
    <row r="75" spans="1:18" s="2" customFormat="1" ht="14.25" customHeight="1" x14ac:dyDescent="0.2">
      <c r="A75" s="47" t="s">
        <v>93</v>
      </c>
      <c r="B75" s="67">
        <v>9630</v>
      </c>
      <c r="C75" s="67">
        <f t="shared" si="7"/>
        <v>9630</v>
      </c>
      <c r="D75" s="67"/>
      <c r="E75" s="67"/>
      <c r="F75" s="67"/>
      <c r="G75" s="65"/>
      <c r="H75" s="67"/>
      <c r="I75" s="67"/>
      <c r="J75" s="67">
        <f t="shared" si="6"/>
        <v>9630</v>
      </c>
      <c r="K75" s="5"/>
      <c r="L75" s="5"/>
    </row>
    <row r="76" spans="1:18" s="2" customFormat="1" ht="14.25" customHeight="1" x14ac:dyDescent="0.2">
      <c r="A76" s="47" t="s">
        <v>94</v>
      </c>
      <c r="B76" s="67">
        <v>55440</v>
      </c>
      <c r="C76" s="67">
        <f>M125*0.09</f>
        <v>54090</v>
      </c>
      <c r="D76" s="67"/>
      <c r="E76" s="67"/>
      <c r="F76" s="67"/>
      <c r="G76" s="65"/>
      <c r="H76" s="67"/>
      <c r="I76" s="67"/>
      <c r="J76" s="67">
        <f t="shared" si="6"/>
        <v>54090</v>
      </c>
      <c r="K76" s="5"/>
      <c r="L76" s="5"/>
    </row>
    <row r="77" spans="1:18" s="2" customFormat="1" ht="14.25" customHeight="1" x14ac:dyDescent="0.2">
      <c r="A77" s="47" t="s">
        <v>106</v>
      </c>
      <c r="B77" s="67">
        <v>24750</v>
      </c>
      <c r="C77" s="67">
        <f>M126*0.09</f>
        <v>27540</v>
      </c>
      <c r="D77" s="67"/>
      <c r="E77" s="67"/>
      <c r="F77" s="67"/>
      <c r="G77" s="65"/>
      <c r="H77" s="67"/>
      <c r="I77" s="67"/>
      <c r="J77" s="67">
        <f>C77</f>
        <v>27540</v>
      </c>
      <c r="K77" s="5"/>
      <c r="L77" s="5"/>
    </row>
    <row r="78" spans="1:18" s="2" customFormat="1" ht="14.25" customHeight="1" x14ac:dyDescent="0.2">
      <c r="A78" s="47" t="s">
        <v>105</v>
      </c>
      <c r="B78" s="67">
        <v>370000</v>
      </c>
      <c r="C78" s="67">
        <v>260000</v>
      </c>
      <c r="D78" s="67"/>
      <c r="E78" s="67"/>
      <c r="F78" s="67"/>
      <c r="G78" s="65"/>
      <c r="H78" s="67"/>
      <c r="I78" s="67"/>
      <c r="J78" s="67">
        <f>C78</f>
        <v>260000</v>
      </c>
      <c r="K78" s="5"/>
      <c r="L78" s="5"/>
    </row>
    <row r="79" spans="1:18" s="2" customFormat="1" ht="14.25" customHeight="1" x14ac:dyDescent="0.2">
      <c r="A79" s="47" t="s">
        <v>97</v>
      </c>
      <c r="B79" s="67">
        <v>54900</v>
      </c>
      <c r="C79" s="67">
        <f>M127*0.09</f>
        <v>57960</v>
      </c>
      <c r="D79" s="67"/>
      <c r="E79" s="67"/>
      <c r="F79" s="67"/>
      <c r="G79" s="65"/>
      <c r="H79" s="67"/>
      <c r="I79" s="67"/>
      <c r="J79" s="67">
        <f>C79</f>
        <v>57960</v>
      </c>
      <c r="K79" s="5"/>
      <c r="L79" s="5"/>
    </row>
    <row r="80" spans="1:18" s="2" customFormat="1" ht="14.25" customHeight="1" x14ac:dyDescent="0.2">
      <c r="A80" s="47" t="s">
        <v>107</v>
      </c>
      <c r="B80" s="67">
        <v>78300</v>
      </c>
      <c r="C80" s="67">
        <f>M129*0.09</f>
        <v>78300</v>
      </c>
      <c r="D80" s="67"/>
      <c r="E80" s="67"/>
      <c r="F80" s="67"/>
      <c r="G80" s="65"/>
      <c r="H80" s="67"/>
      <c r="I80" s="67"/>
      <c r="J80" s="67">
        <f>C80</f>
        <v>78300</v>
      </c>
      <c r="K80" s="5"/>
      <c r="L80" s="5"/>
    </row>
    <row r="81" spans="1:12" s="2" customFormat="1" ht="14.25" customHeight="1" x14ac:dyDescent="0.2">
      <c r="A81" s="47" t="s">
        <v>108</v>
      </c>
      <c r="B81" s="67">
        <v>2000</v>
      </c>
      <c r="C81" s="67">
        <v>180</v>
      </c>
      <c r="D81" s="67"/>
      <c r="E81" s="67"/>
      <c r="F81" s="67"/>
      <c r="G81" s="65"/>
      <c r="H81" s="67"/>
      <c r="I81" s="67"/>
      <c r="J81" s="67">
        <v>180</v>
      </c>
      <c r="K81" s="5"/>
      <c r="L81" s="5"/>
    </row>
    <row r="82" spans="1:12" s="2" customFormat="1" ht="14.25" customHeight="1" x14ac:dyDescent="0.2">
      <c r="A82" s="47" t="s">
        <v>99</v>
      </c>
      <c r="B82" s="67">
        <v>96300</v>
      </c>
      <c r="C82" s="67">
        <f>M128*0.09</f>
        <v>96300</v>
      </c>
      <c r="D82" s="67"/>
      <c r="E82" s="67"/>
      <c r="F82" s="67"/>
      <c r="G82" s="65"/>
      <c r="H82" s="67"/>
      <c r="I82" s="67"/>
      <c r="J82" s="67">
        <f>C82</f>
        <v>96300</v>
      </c>
      <c r="K82" s="5"/>
      <c r="L82" s="5"/>
    </row>
    <row r="83" spans="1:12" s="2" customFormat="1" ht="14.25" customHeight="1" x14ac:dyDescent="0.2">
      <c r="A83" s="47" t="s">
        <v>82</v>
      </c>
      <c r="B83" s="67">
        <v>202922</v>
      </c>
      <c r="C83" s="67">
        <f>M131*0.09</f>
        <v>106469</v>
      </c>
      <c r="D83" s="67"/>
      <c r="E83" s="67"/>
      <c r="F83" s="67"/>
      <c r="G83" s="65"/>
      <c r="H83" s="67"/>
      <c r="I83" s="67"/>
      <c r="J83" s="67">
        <f>C83</f>
        <v>106469</v>
      </c>
      <c r="K83" s="5"/>
      <c r="L83" s="5"/>
    </row>
    <row r="84" spans="1:12" s="2" customFormat="1" ht="14.25" customHeight="1" x14ac:dyDescent="0.2">
      <c r="A84" s="47" t="s">
        <v>101</v>
      </c>
      <c r="B84" s="67">
        <v>4500</v>
      </c>
      <c r="C84" s="68">
        <f>M132*0.09</f>
        <v>900</v>
      </c>
      <c r="D84" s="68"/>
      <c r="E84" s="68"/>
      <c r="F84" s="68"/>
      <c r="G84" s="65"/>
      <c r="H84" s="68"/>
      <c r="I84" s="68"/>
      <c r="J84" s="68">
        <f t="shared" si="6"/>
        <v>900</v>
      </c>
      <c r="K84" s="5"/>
      <c r="L84" s="5"/>
    </row>
    <row r="85" spans="1:12" s="2" customFormat="1" ht="14.25" customHeight="1" x14ac:dyDescent="0.2">
      <c r="A85" s="47" t="s">
        <v>55</v>
      </c>
      <c r="B85" s="65">
        <v>70702687</v>
      </c>
      <c r="C85" s="65">
        <v>62756984</v>
      </c>
      <c r="D85" s="65">
        <f>D32</f>
        <v>10846000</v>
      </c>
      <c r="E85" s="65">
        <f>E32</f>
        <v>28645487</v>
      </c>
      <c r="F85" s="65">
        <f>F32</f>
        <v>257000</v>
      </c>
      <c r="G85" s="65"/>
      <c r="H85" s="65">
        <f>H32</f>
        <v>12776000</v>
      </c>
      <c r="I85" s="65">
        <f>I32</f>
        <v>4774248</v>
      </c>
      <c r="J85" s="65">
        <f>J60</f>
        <v>5458249</v>
      </c>
      <c r="K85" s="5">
        <f>SUM(D85:J85)</f>
        <v>62756984</v>
      </c>
      <c r="L85" s="5"/>
    </row>
    <row r="86" spans="1:12" s="2" customFormat="1" ht="14.25" customHeight="1" x14ac:dyDescent="0.2">
      <c r="A86" s="51" t="s">
        <v>196</v>
      </c>
      <c r="B86" s="65">
        <f>B30-B85</f>
        <v>-1708036</v>
      </c>
      <c r="C86" s="65">
        <f>C30-C85</f>
        <v>117076</v>
      </c>
      <c r="D86" s="65">
        <f>D30-D85</f>
        <v>-9716000</v>
      </c>
      <c r="E86" s="65">
        <f>E30-E85</f>
        <v>-9314187</v>
      </c>
      <c r="F86" s="65">
        <f>F30-F85</f>
        <v>1613000</v>
      </c>
      <c r="G86" s="65"/>
      <c r="H86" s="65">
        <f>H30-H85</f>
        <v>18903760</v>
      </c>
      <c r="I86" s="65">
        <f>I30-I85</f>
        <v>-4774248</v>
      </c>
      <c r="J86" s="65">
        <f>J30-J85</f>
        <v>3404751</v>
      </c>
      <c r="K86" s="5">
        <f>SUM(D86:J86)</f>
        <v>117076</v>
      </c>
      <c r="L86" s="5"/>
    </row>
    <row r="87" spans="1:12" s="2" customFormat="1" ht="14.25" customHeight="1" x14ac:dyDescent="0.2">
      <c r="A87" s="51" t="s">
        <v>192</v>
      </c>
      <c r="B87" s="67">
        <v>0</v>
      </c>
      <c r="C87" s="65">
        <v>0</v>
      </c>
      <c r="D87" s="65">
        <v>0</v>
      </c>
      <c r="E87" s="65">
        <v>0</v>
      </c>
      <c r="F87" s="65">
        <v>0</v>
      </c>
      <c r="G87" s="65"/>
      <c r="H87" s="65">
        <v>0</v>
      </c>
      <c r="I87" s="65">
        <v>0</v>
      </c>
      <c r="J87" s="65">
        <v>0</v>
      </c>
      <c r="K87" s="5"/>
      <c r="L87" s="5"/>
    </row>
    <row r="88" spans="1:12" s="2" customFormat="1" ht="14.25" customHeight="1" x14ac:dyDescent="0.2">
      <c r="A88" s="51" t="s">
        <v>193</v>
      </c>
      <c r="B88" s="66">
        <f>B86+B87</f>
        <v>-1708036</v>
      </c>
      <c r="C88" s="76">
        <f>C86+C87</f>
        <v>117076</v>
      </c>
      <c r="D88" s="65">
        <f>D86+D87</f>
        <v>-9716000</v>
      </c>
      <c r="E88" s="65">
        <f>E86+E87</f>
        <v>-9314187</v>
      </c>
      <c r="F88" s="65">
        <f>F86+F87</f>
        <v>1613000</v>
      </c>
      <c r="G88" s="65"/>
      <c r="H88" s="65">
        <f>H86+H87</f>
        <v>18903760</v>
      </c>
      <c r="I88" s="65">
        <f>I86+I87</f>
        <v>-4774248</v>
      </c>
      <c r="J88" s="65">
        <f>J86+J87</f>
        <v>3404751</v>
      </c>
      <c r="K88" s="5">
        <f>SUM(D88:J88)</f>
        <v>117076</v>
      </c>
      <c r="L88" s="5"/>
    </row>
    <row r="89" spans="1:12" s="2" customFormat="1" ht="14.25" customHeight="1" x14ac:dyDescent="0.2">
      <c r="A89" s="49" t="s">
        <v>109</v>
      </c>
      <c r="B89" s="66"/>
      <c r="C89" s="66"/>
      <c r="D89" s="66"/>
      <c r="E89" s="66"/>
      <c r="F89" s="66"/>
      <c r="G89" s="65"/>
      <c r="H89" s="66"/>
      <c r="I89" s="66"/>
      <c r="J89" s="66"/>
      <c r="K89" s="5"/>
      <c r="L89" s="5"/>
    </row>
    <row r="90" spans="1:12" s="2" customFormat="1" ht="14.25" customHeight="1" x14ac:dyDescent="0.2">
      <c r="A90" s="49" t="s">
        <v>110</v>
      </c>
      <c r="B90" s="68"/>
      <c r="C90" s="68"/>
      <c r="D90" s="68"/>
      <c r="E90" s="68"/>
      <c r="F90" s="68"/>
      <c r="G90" s="65"/>
      <c r="H90" s="68"/>
      <c r="I90" s="68"/>
      <c r="J90" s="68"/>
      <c r="K90" s="5"/>
      <c r="L90" s="5"/>
    </row>
    <row r="91" spans="1:12" s="2" customFormat="1" ht="14.25" customHeight="1" x14ac:dyDescent="0.2">
      <c r="A91" s="49" t="s">
        <v>56</v>
      </c>
      <c r="B91" s="65">
        <v>0</v>
      </c>
      <c r="C91" s="65">
        <v>0</v>
      </c>
      <c r="D91" s="65">
        <v>0</v>
      </c>
      <c r="E91" s="65">
        <v>0</v>
      </c>
      <c r="F91" s="65">
        <v>0</v>
      </c>
      <c r="G91" s="65"/>
      <c r="H91" s="65">
        <v>0</v>
      </c>
      <c r="I91" s="65">
        <v>0</v>
      </c>
      <c r="J91" s="65">
        <v>0</v>
      </c>
      <c r="K91" s="5"/>
      <c r="L91" s="5"/>
    </row>
    <row r="92" spans="1:12" s="2" customFormat="1" ht="14.25" customHeight="1" x14ac:dyDescent="0.2">
      <c r="A92" s="47" t="s">
        <v>111</v>
      </c>
      <c r="B92" s="65"/>
      <c r="C92" s="65"/>
      <c r="D92" s="65"/>
      <c r="E92" s="65"/>
      <c r="F92" s="65"/>
      <c r="G92" s="65"/>
      <c r="H92" s="65"/>
      <c r="I92" s="65"/>
      <c r="J92" s="65"/>
      <c r="K92" s="5"/>
      <c r="L92" s="5"/>
    </row>
    <row r="93" spans="1:12" s="2" customFormat="1" ht="14.25" customHeight="1" x14ac:dyDescent="0.2">
      <c r="A93" s="47" t="s">
        <v>113</v>
      </c>
      <c r="B93" s="65">
        <v>0</v>
      </c>
      <c r="C93" s="65">
        <v>0</v>
      </c>
      <c r="D93" s="65">
        <v>0</v>
      </c>
      <c r="E93" s="65">
        <v>0</v>
      </c>
      <c r="F93" s="65">
        <v>0</v>
      </c>
      <c r="G93" s="65"/>
      <c r="H93" s="65">
        <v>0</v>
      </c>
      <c r="I93" s="65">
        <v>0</v>
      </c>
      <c r="J93" s="65">
        <v>0</v>
      </c>
      <c r="K93" s="5"/>
      <c r="L93" s="5"/>
    </row>
    <row r="94" spans="1:12" s="2" customFormat="1" ht="14.25" customHeight="1" x14ac:dyDescent="0.2">
      <c r="A94" s="47" t="s">
        <v>122</v>
      </c>
      <c r="B94" s="65">
        <v>0</v>
      </c>
      <c r="C94" s="65">
        <f>C90-C93</f>
        <v>0</v>
      </c>
      <c r="D94" s="65">
        <f>D90-D93</f>
        <v>0</v>
      </c>
      <c r="E94" s="65">
        <f>E90-E93</f>
        <v>0</v>
      </c>
      <c r="F94" s="65">
        <f>F90-F93</f>
        <v>0</v>
      </c>
      <c r="G94" s="65"/>
      <c r="H94" s="65">
        <f>H90-H93</f>
        <v>0</v>
      </c>
      <c r="I94" s="65">
        <f>I90-I93</f>
        <v>0</v>
      </c>
      <c r="J94" s="65">
        <f>J90-J93</f>
        <v>0</v>
      </c>
      <c r="K94" s="5"/>
      <c r="L94" s="5"/>
    </row>
    <row r="95" spans="1:12" s="2" customFormat="1" ht="14.25" customHeight="1" x14ac:dyDescent="0.2">
      <c r="A95" s="47" t="s">
        <v>112</v>
      </c>
      <c r="B95" s="67">
        <f>B88+B94</f>
        <v>-1708036</v>
      </c>
      <c r="C95" s="65">
        <f>C88+C94</f>
        <v>117076</v>
      </c>
      <c r="D95" s="65">
        <f>D88+D94</f>
        <v>-9716000</v>
      </c>
      <c r="E95" s="65">
        <f>E88+E94</f>
        <v>-9314187</v>
      </c>
      <c r="F95" s="65">
        <f>F88+F94</f>
        <v>1613000</v>
      </c>
      <c r="G95" s="65"/>
      <c r="H95" s="65">
        <f>H88+F94</f>
        <v>18903760</v>
      </c>
      <c r="I95" s="65">
        <f>I88+I94</f>
        <v>-4774248</v>
      </c>
      <c r="J95" s="65">
        <f>J88+J94</f>
        <v>3404751</v>
      </c>
      <c r="K95" s="5">
        <f>SUM(D95:J95)</f>
        <v>117076</v>
      </c>
      <c r="L95" s="5"/>
    </row>
    <row r="96" spans="1:12" s="2" customFormat="1" ht="14.25" customHeight="1" x14ac:dyDescent="0.2">
      <c r="A96" s="49" t="s">
        <v>114</v>
      </c>
      <c r="B96" s="66">
        <v>130541518</v>
      </c>
      <c r="C96" s="65">
        <v>133311359</v>
      </c>
      <c r="D96" s="65"/>
      <c r="E96" s="65"/>
      <c r="F96" s="65"/>
      <c r="G96" s="65"/>
      <c r="H96" s="65"/>
      <c r="I96" s="65"/>
      <c r="J96" s="65"/>
      <c r="K96" s="5"/>
      <c r="L96" s="5"/>
    </row>
    <row r="97" spans="1:17" s="2" customFormat="1" ht="14.25" customHeight="1" x14ac:dyDescent="0.2">
      <c r="A97" s="49" t="s">
        <v>115</v>
      </c>
      <c r="B97" s="66">
        <v>128833482</v>
      </c>
      <c r="C97" s="65">
        <f>C95+C96</f>
        <v>133428435</v>
      </c>
      <c r="D97" s="65"/>
      <c r="E97" s="65"/>
      <c r="F97" s="65"/>
      <c r="G97" s="65"/>
      <c r="H97" s="65"/>
      <c r="I97" s="65"/>
      <c r="J97" s="65"/>
      <c r="K97" s="5"/>
      <c r="L97" s="5"/>
    </row>
    <row r="98" spans="1:17" s="2" customFormat="1" ht="14.25" customHeight="1" x14ac:dyDescent="0.2">
      <c r="A98" s="47" t="s">
        <v>116</v>
      </c>
      <c r="B98" s="66"/>
      <c r="C98" s="66"/>
      <c r="D98" s="66"/>
      <c r="E98" s="66"/>
      <c r="F98" s="66"/>
      <c r="G98" s="65"/>
      <c r="H98" s="66"/>
      <c r="I98" s="66"/>
      <c r="J98" s="66"/>
      <c r="K98" s="5"/>
      <c r="L98" s="5"/>
    </row>
    <row r="99" spans="1:17" s="2" customFormat="1" ht="14.25" customHeight="1" x14ac:dyDescent="0.2">
      <c r="A99" s="47" t="s">
        <v>119</v>
      </c>
      <c r="B99" s="67">
        <v>10192251</v>
      </c>
      <c r="C99" s="67">
        <v>10560300</v>
      </c>
      <c r="D99" s="67"/>
      <c r="E99" s="67">
        <v>10560300</v>
      </c>
      <c r="F99" s="67"/>
      <c r="G99" s="65"/>
      <c r="H99" s="67"/>
      <c r="I99" s="67"/>
      <c r="J99" s="67"/>
      <c r="K99" s="5"/>
      <c r="L99" s="5"/>
    </row>
    <row r="100" spans="1:17" s="2" customFormat="1" ht="14.25" customHeight="1" x14ac:dyDescent="0.2">
      <c r="A100" s="47" t="s">
        <v>123</v>
      </c>
      <c r="B100" s="67">
        <v>10192251</v>
      </c>
      <c r="C100" s="67">
        <v>10566300</v>
      </c>
      <c r="D100" s="67"/>
      <c r="E100" s="67">
        <f>C100</f>
        <v>10566300</v>
      </c>
      <c r="F100" s="67"/>
      <c r="G100" s="65"/>
      <c r="H100" s="67"/>
      <c r="I100" s="67"/>
      <c r="J100" s="67"/>
      <c r="K100" s="5"/>
      <c r="L100" s="5"/>
    </row>
    <row r="101" spans="1:17" s="2" customFormat="1" ht="14.25" customHeight="1" x14ac:dyDescent="0.2">
      <c r="A101" s="47" t="s">
        <v>120</v>
      </c>
      <c r="B101" s="67">
        <v>-10192251</v>
      </c>
      <c r="C101" s="67" t="s">
        <v>205</v>
      </c>
      <c r="D101" s="67"/>
      <c r="E101" s="67" t="str">
        <f>C101</f>
        <v>△10,566,300</v>
      </c>
      <c r="F101" s="67"/>
      <c r="G101" s="65"/>
      <c r="H101" s="67"/>
      <c r="I101" s="67"/>
      <c r="J101" s="67"/>
      <c r="K101" s="5"/>
      <c r="L101" s="5"/>
    </row>
    <row r="102" spans="1:17" s="2" customFormat="1" ht="14.25" customHeight="1" x14ac:dyDescent="0.2">
      <c r="A102" s="47" t="s">
        <v>121</v>
      </c>
      <c r="B102" s="67">
        <v>-10192251</v>
      </c>
      <c r="C102" s="68" t="s">
        <v>205</v>
      </c>
      <c r="D102" s="68"/>
      <c r="E102" s="68" t="str">
        <f>C102</f>
        <v>△10,566,300</v>
      </c>
      <c r="F102" s="68"/>
      <c r="G102" s="65"/>
      <c r="H102" s="68"/>
      <c r="I102" s="68"/>
      <c r="J102" s="68"/>
      <c r="K102" s="5"/>
      <c r="L102" s="5"/>
    </row>
    <row r="103" spans="1:17" s="2" customFormat="1" ht="14.25" customHeight="1" x14ac:dyDescent="0.2">
      <c r="A103" s="47" t="s">
        <v>117</v>
      </c>
      <c r="B103" s="65">
        <v>0</v>
      </c>
      <c r="C103" s="65">
        <v>0</v>
      </c>
      <c r="D103" s="65"/>
      <c r="E103" s="65"/>
      <c r="F103" s="65"/>
      <c r="G103" s="65"/>
      <c r="H103" s="65"/>
      <c r="I103" s="65"/>
      <c r="J103" s="65"/>
      <c r="K103" s="5"/>
      <c r="L103" s="5"/>
    </row>
    <row r="104" spans="1:17" s="2" customFormat="1" ht="14.25" customHeight="1" x14ac:dyDescent="0.2">
      <c r="A104" s="47" t="s">
        <v>124</v>
      </c>
      <c r="B104" s="65">
        <v>0</v>
      </c>
      <c r="C104" s="65">
        <f ca="1">C104-C100</f>
        <v>0</v>
      </c>
      <c r="D104" s="65"/>
      <c r="E104" s="65"/>
      <c r="F104" s="65"/>
      <c r="G104" s="65"/>
      <c r="H104" s="65"/>
      <c r="I104" s="65"/>
      <c r="J104" s="65"/>
      <c r="K104" s="5"/>
      <c r="L104" s="5"/>
    </row>
    <row r="105" spans="1:17" s="2" customFormat="1" ht="14.25" customHeight="1" x14ac:dyDescent="0.2">
      <c r="A105" s="47" t="s">
        <v>125</v>
      </c>
      <c r="B105" s="65">
        <v>0</v>
      </c>
      <c r="C105" s="65">
        <v>0</v>
      </c>
      <c r="D105" s="65"/>
      <c r="E105" s="65"/>
      <c r="F105" s="65"/>
      <c r="G105" s="65"/>
      <c r="H105" s="65"/>
      <c r="I105" s="65"/>
      <c r="J105" s="65"/>
      <c r="K105" s="5"/>
      <c r="L105" s="5"/>
    </row>
    <row r="106" spans="1:17" s="2" customFormat="1" ht="14.25" customHeight="1" x14ac:dyDescent="0.2">
      <c r="A106" s="45" t="s">
        <v>118</v>
      </c>
      <c r="B106" s="68">
        <v>128833482</v>
      </c>
      <c r="C106" s="65">
        <f>C97+C103</f>
        <v>133428435</v>
      </c>
      <c r="D106" s="65"/>
      <c r="E106" s="65"/>
      <c r="F106" s="65"/>
      <c r="G106" s="65"/>
      <c r="H106" s="65"/>
      <c r="I106" s="65"/>
      <c r="J106" s="65"/>
      <c r="K106" s="5">
        <f>SUM(D106:J106)</f>
        <v>0</v>
      </c>
      <c r="L106" s="5"/>
    </row>
    <row r="107" spans="1:17" s="2" customFormat="1" ht="14.25" customHeight="1" x14ac:dyDescent="0.2">
      <c r="A107" s="2" t="s">
        <v>215</v>
      </c>
      <c r="B107" s="80"/>
      <c r="C107" s="80"/>
      <c r="D107" s="80"/>
      <c r="E107" s="80"/>
      <c r="F107" s="80"/>
      <c r="G107" s="80"/>
      <c r="H107" s="80"/>
      <c r="I107" s="80"/>
      <c r="J107" s="80"/>
      <c r="K107" s="5"/>
      <c r="L107" s="5"/>
    </row>
    <row r="108" spans="1:17" s="2" customFormat="1" ht="14.25" customHeight="1" x14ac:dyDescent="0.2">
      <c r="A108" s="2" t="s">
        <v>216</v>
      </c>
      <c r="B108" s="63"/>
      <c r="K108" s="5"/>
      <c r="L108" s="15" t="s">
        <v>9</v>
      </c>
      <c r="M108" s="16" t="s">
        <v>19</v>
      </c>
      <c r="O108" s="2" t="s">
        <v>23</v>
      </c>
      <c r="P108" s="17"/>
    </row>
    <row r="109" spans="1:17" s="2" customFormat="1" ht="14.25" customHeight="1" x14ac:dyDescent="0.2">
      <c r="A109" s="2" t="s">
        <v>52</v>
      </c>
      <c r="B109" s="63"/>
      <c r="K109" s="5"/>
      <c r="L109" s="18" t="s">
        <v>11</v>
      </c>
      <c r="M109" s="19">
        <v>20617000</v>
      </c>
      <c r="N109" s="20"/>
      <c r="O109" s="21" t="s">
        <v>22</v>
      </c>
      <c r="P109" s="22">
        <v>0.91</v>
      </c>
      <c r="Q109" s="23" t="s">
        <v>23</v>
      </c>
    </row>
    <row r="110" spans="1:17" s="2" customFormat="1" ht="14.25" customHeight="1" x14ac:dyDescent="0.2">
      <c r="B110" s="63"/>
      <c r="K110" s="5"/>
      <c r="L110" s="18" t="s">
        <v>201</v>
      </c>
      <c r="M110" s="19">
        <v>479000</v>
      </c>
      <c r="N110" s="20"/>
      <c r="O110" s="21"/>
      <c r="P110" s="22"/>
      <c r="Q110" s="23"/>
    </row>
    <row r="111" spans="1:17" s="2" customFormat="1" ht="14.25" customHeight="1" x14ac:dyDescent="0.2">
      <c r="B111" s="63"/>
      <c r="K111" s="5"/>
      <c r="L111" s="18" t="s">
        <v>24</v>
      </c>
      <c r="M111" s="19">
        <v>3700000</v>
      </c>
      <c r="N111" s="20"/>
      <c r="O111" s="21" t="s">
        <v>20</v>
      </c>
      <c r="P111" s="22">
        <v>0.09</v>
      </c>
      <c r="Q111" s="23" t="s">
        <v>42</v>
      </c>
    </row>
    <row r="112" spans="1:17" s="2" customFormat="1" ht="14.25" customHeight="1" x14ac:dyDescent="0.2">
      <c r="B112" s="63"/>
      <c r="K112" s="5"/>
      <c r="L112" s="18" t="s">
        <v>27</v>
      </c>
      <c r="M112" s="19">
        <v>1893000</v>
      </c>
      <c r="N112" s="20"/>
      <c r="O112" s="21"/>
      <c r="Q112" s="23"/>
    </row>
    <row r="113" spans="2:17" s="2" customFormat="1" ht="14.25" customHeight="1" x14ac:dyDescent="0.2">
      <c r="B113" s="63"/>
      <c r="K113" s="5"/>
      <c r="L113" s="18" t="s">
        <v>10</v>
      </c>
      <c r="M113" s="19">
        <v>923000</v>
      </c>
      <c r="N113" s="20"/>
      <c r="O113" s="24"/>
      <c r="Q113" s="23" t="s">
        <v>43</v>
      </c>
    </row>
    <row r="114" spans="2:17" s="2" customFormat="1" ht="14.25" customHeight="1" x14ac:dyDescent="0.2">
      <c r="B114" s="63"/>
      <c r="K114" s="5"/>
      <c r="L114" s="18" t="s">
        <v>12</v>
      </c>
      <c r="M114" s="19">
        <v>1320000</v>
      </c>
      <c r="N114" s="20"/>
      <c r="O114" s="24"/>
      <c r="P114" s="24"/>
      <c r="Q114" s="25"/>
    </row>
    <row r="115" spans="2:17" s="2" customFormat="1" ht="14.25" customHeight="1" x14ac:dyDescent="0.2">
      <c r="B115" s="63"/>
      <c r="K115" s="5"/>
      <c r="L115" s="18" t="s">
        <v>13</v>
      </c>
      <c r="M115" s="19">
        <v>150000</v>
      </c>
      <c r="N115" s="20"/>
      <c r="O115" s="24"/>
      <c r="P115" s="24"/>
      <c r="Q115" s="25"/>
    </row>
    <row r="116" spans="2:17" s="2" customFormat="1" ht="14.25" customHeight="1" x14ac:dyDescent="0.2">
      <c r="B116" s="63"/>
      <c r="K116" s="5"/>
      <c r="L116" s="18" t="s">
        <v>14</v>
      </c>
      <c r="M116" s="19">
        <v>155000</v>
      </c>
      <c r="N116" s="20"/>
      <c r="O116" s="24"/>
      <c r="P116" s="24"/>
      <c r="Q116" s="25"/>
    </row>
    <row r="117" spans="2:17" s="2" customFormat="1" ht="14.25" customHeight="1" x14ac:dyDescent="0.2">
      <c r="B117" s="63"/>
      <c r="K117" s="5"/>
      <c r="L117" s="18" t="s">
        <v>28</v>
      </c>
      <c r="M117" s="19">
        <v>638000</v>
      </c>
      <c r="N117" s="20"/>
      <c r="O117" s="24"/>
      <c r="P117" s="24"/>
      <c r="Q117" s="25"/>
    </row>
    <row r="118" spans="2:17" s="2" customFormat="1" ht="14.25" customHeight="1" x14ac:dyDescent="0.2">
      <c r="B118" s="63"/>
      <c r="K118" s="5"/>
      <c r="L118" s="18" t="s">
        <v>15</v>
      </c>
      <c r="M118" s="19">
        <v>810000</v>
      </c>
      <c r="N118" s="20"/>
      <c r="O118" s="24"/>
      <c r="P118" s="24"/>
      <c r="Q118" s="25"/>
    </row>
    <row r="119" spans="2:17" s="2" customFormat="1" ht="14.25" customHeight="1" x14ac:dyDescent="0.2">
      <c r="B119" s="63"/>
      <c r="K119" s="5" t="s">
        <v>26</v>
      </c>
      <c r="L119" s="18" t="s">
        <v>29</v>
      </c>
      <c r="M119" s="19">
        <v>200000</v>
      </c>
      <c r="N119" s="20"/>
      <c r="O119" s="24"/>
      <c r="P119" s="24"/>
      <c r="Q119" s="25"/>
    </row>
    <row r="120" spans="2:17" s="2" customFormat="1" ht="14.25" customHeight="1" x14ac:dyDescent="0.2">
      <c r="B120" s="63"/>
      <c r="K120" s="5"/>
      <c r="L120" s="18" t="s">
        <v>30</v>
      </c>
      <c r="M120" s="19">
        <v>210000</v>
      </c>
      <c r="N120" s="20"/>
      <c r="O120" s="24"/>
      <c r="P120" s="24"/>
      <c r="Q120" s="25"/>
    </row>
    <row r="121" spans="2:17" s="2" customFormat="1" ht="14.25" customHeight="1" x14ac:dyDescent="0.2">
      <c r="B121" s="63"/>
      <c r="K121" s="5"/>
      <c r="L121" s="18" t="s">
        <v>16</v>
      </c>
      <c r="M121" s="19">
        <v>2400000</v>
      </c>
      <c r="N121" s="20"/>
      <c r="O121" s="24"/>
      <c r="P121" s="24"/>
      <c r="Q121" s="25"/>
    </row>
    <row r="122" spans="2:17" s="2" customFormat="1" ht="14.25" customHeight="1" x14ac:dyDescent="0.2">
      <c r="B122" s="63"/>
      <c r="K122" s="5"/>
      <c r="L122" s="18" t="s">
        <v>31</v>
      </c>
      <c r="M122" s="19">
        <v>330000</v>
      </c>
      <c r="N122" s="20"/>
      <c r="O122" s="24"/>
      <c r="P122" s="24"/>
      <c r="Q122" s="25"/>
    </row>
    <row r="123" spans="2:17" s="2" customFormat="1" ht="14.25" customHeight="1" x14ac:dyDescent="0.2">
      <c r="B123" s="63"/>
      <c r="K123" s="5"/>
      <c r="L123" s="18" t="s">
        <v>32</v>
      </c>
      <c r="M123" s="19">
        <v>107000</v>
      </c>
      <c r="N123" s="20"/>
      <c r="O123" s="24"/>
      <c r="P123" s="24"/>
      <c r="Q123" s="25"/>
    </row>
    <row r="124" spans="2:17" s="2" customFormat="1" ht="14.25" customHeight="1" x14ac:dyDescent="0.2">
      <c r="B124" s="63"/>
      <c r="K124" s="5" t="s">
        <v>40</v>
      </c>
      <c r="L124" s="18" t="s">
        <v>41</v>
      </c>
      <c r="M124" s="19">
        <v>260000</v>
      </c>
      <c r="N124" s="20"/>
      <c r="O124" s="24"/>
      <c r="P124" s="24"/>
      <c r="Q124" s="25"/>
    </row>
    <row r="125" spans="2:17" s="2" customFormat="1" ht="14.25" customHeight="1" x14ac:dyDescent="0.2">
      <c r="B125" s="63"/>
      <c r="K125" s="5"/>
      <c r="L125" s="18" t="s">
        <v>33</v>
      </c>
      <c r="M125" s="19">
        <v>601000</v>
      </c>
      <c r="N125" s="20"/>
      <c r="O125" s="24"/>
      <c r="P125" s="24"/>
      <c r="Q125" s="25"/>
    </row>
    <row r="126" spans="2:17" s="2" customFormat="1" ht="14.25" customHeight="1" x14ac:dyDescent="0.2">
      <c r="B126" s="63"/>
      <c r="K126" s="5"/>
      <c r="L126" s="18" t="s">
        <v>39</v>
      </c>
      <c r="M126" s="19">
        <v>306000</v>
      </c>
      <c r="N126" s="20"/>
      <c r="O126" s="24"/>
      <c r="P126" s="24"/>
      <c r="Q126" s="25"/>
    </row>
    <row r="127" spans="2:17" s="2" customFormat="1" ht="14.25" customHeight="1" x14ac:dyDescent="0.2">
      <c r="B127" s="63"/>
      <c r="K127" s="5"/>
      <c r="L127" s="18" t="s">
        <v>34</v>
      </c>
      <c r="M127" s="19">
        <v>644000</v>
      </c>
      <c r="N127" s="20"/>
      <c r="O127" s="24"/>
      <c r="P127" s="24"/>
      <c r="Q127" s="25"/>
    </row>
    <row r="128" spans="2:17" s="2" customFormat="1" ht="14.25" customHeight="1" x14ac:dyDescent="0.2">
      <c r="B128" s="63"/>
      <c r="K128" s="5">
        <f>SUM(D60:J60)</f>
        <v>5458249</v>
      </c>
      <c r="L128" s="18" t="s">
        <v>35</v>
      </c>
      <c r="M128" s="19">
        <v>1070000</v>
      </c>
      <c r="N128" s="20"/>
      <c r="O128" s="24"/>
      <c r="P128" s="24"/>
      <c r="Q128" s="25"/>
    </row>
    <row r="129" spans="2:17" s="2" customFormat="1" ht="14.25" customHeight="1" x14ac:dyDescent="0.2">
      <c r="B129" s="63"/>
      <c r="K129" s="5"/>
      <c r="L129" s="18" t="s">
        <v>36</v>
      </c>
      <c r="M129" s="19">
        <v>870000</v>
      </c>
      <c r="N129" s="20"/>
      <c r="O129" s="24"/>
      <c r="P129" s="24"/>
      <c r="Q129" s="25"/>
    </row>
    <row r="130" spans="2:17" s="2" customFormat="1" ht="14.25" customHeight="1" x14ac:dyDescent="0.2">
      <c r="B130" s="63"/>
      <c r="K130" s="5"/>
      <c r="L130" s="18" t="s">
        <v>17</v>
      </c>
      <c r="M130" s="19">
        <v>2000</v>
      </c>
      <c r="N130" s="20"/>
      <c r="O130" s="24"/>
      <c r="P130" s="24"/>
      <c r="Q130" s="25"/>
    </row>
    <row r="131" spans="2:17" s="2" customFormat="1" ht="14.25" customHeight="1" x14ac:dyDescent="0.2">
      <c r="B131" s="63"/>
      <c r="K131" s="5"/>
      <c r="L131" s="18" t="s">
        <v>202</v>
      </c>
      <c r="M131" s="19">
        <v>1182984</v>
      </c>
      <c r="N131" s="20"/>
      <c r="O131" s="24"/>
      <c r="P131" s="24"/>
      <c r="Q131" s="25"/>
    </row>
    <row r="132" spans="2:17" s="2" customFormat="1" ht="14.25" customHeight="1" x14ac:dyDescent="0.2">
      <c r="B132" s="63"/>
      <c r="K132" s="5"/>
      <c r="L132" s="18" t="s">
        <v>18</v>
      </c>
      <c r="M132" s="19">
        <v>10000</v>
      </c>
      <c r="N132" s="20"/>
      <c r="O132" s="24"/>
      <c r="P132" s="24"/>
      <c r="Q132" s="25"/>
    </row>
    <row r="133" spans="2:17" s="2" customFormat="1" ht="15.75" customHeight="1" x14ac:dyDescent="0.2">
      <c r="B133" s="63"/>
      <c r="K133" s="5"/>
      <c r="L133" s="26" t="s">
        <v>21</v>
      </c>
      <c r="M133" s="27">
        <f>SUM(M109:M132)</f>
        <v>38877984</v>
      </c>
      <c r="N133" s="28"/>
      <c r="O133" s="29"/>
      <c r="P133" s="24"/>
      <c r="Q133" s="25"/>
    </row>
    <row r="134" spans="2:17" s="2" customFormat="1" ht="15.75" customHeight="1" x14ac:dyDescent="0.2">
      <c r="B134" s="63"/>
      <c r="K134" s="5"/>
      <c r="L134" s="30"/>
      <c r="M134" s="24"/>
      <c r="N134" s="24"/>
      <c r="O134" s="24"/>
      <c r="P134" s="24"/>
      <c r="Q134" s="25"/>
    </row>
    <row r="135" spans="2:17" s="2" customFormat="1" ht="15.75" customHeight="1" x14ac:dyDescent="0.2">
      <c r="B135" s="63"/>
      <c r="K135" s="5"/>
      <c r="L135" s="30"/>
      <c r="M135" s="24"/>
      <c r="N135" s="24"/>
      <c r="O135" s="24"/>
      <c r="P135" s="24"/>
      <c r="Q135" s="25"/>
    </row>
    <row r="136" spans="2:17" s="2" customFormat="1" ht="15.75" customHeight="1" x14ac:dyDescent="0.2">
      <c r="B136" s="63"/>
      <c r="K136" s="5"/>
      <c r="L136" s="30"/>
      <c r="M136" s="24"/>
      <c r="N136" s="24"/>
      <c r="O136" s="24"/>
      <c r="P136" s="24"/>
      <c r="Q136" s="25"/>
    </row>
    <row r="137" spans="2:17" s="2" customFormat="1" ht="15.75" customHeight="1" x14ac:dyDescent="0.2">
      <c r="B137" s="63"/>
      <c r="K137" s="5"/>
      <c r="L137" s="30"/>
      <c r="M137" s="24"/>
      <c r="N137" s="24"/>
      <c r="O137" s="24"/>
      <c r="P137" s="24"/>
      <c r="Q137" s="25"/>
    </row>
    <row r="138" spans="2:17" s="2" customFormat="1" ht="15.75" customHeight="1" x14ac:dyDescent="0.2">
      <c r="B138" s="63"/>
      <c r="K138" s="5"/>
      <c r="L138" s="30"/>
      <c r="M138" s="24"/>
      <c r="N138" s="24"/>
      <c r="O138" s="24"/>
      <c r="P138" s="25"/>
      <c r="Q138" s="25"/>
    </row>
    <row r="139" spans="2:17" s="2" customFormat="1" ht="15.75" customHeight="1" x14ac:dyDescent="0.2">
      <c r="B139" s="63"/>
      <c r="K139" s="5"/>
      <c r="L139" s="30"/>
      <c r="M139" s="24"/>
      <c r="N139" s="24"/>
      <c r="O139" s="24"/>
      <c r="P139" s="25"/>
      <c r="Q139" s="25"/>
    </row>
    <row r="140" spans="2:17" s="2" customFormat="1" ht="15.75" customHeight="1" x14ac:dyDescent="0.2">
      <c r="B140" s="63"/>
      <c r="K140" s="5"/>
      <c r="L140" s="30"/>
      <c r="M140" s="24"/>
      <c r="N140" s="24"/>
      <c r="O140" s="24"/>
      <c r="P140" s="25"/>
      <c r="Q140" s="25"/>
    </row>
    <row r="141" spans="2:17" s="2" customFormat="1" ht="15.75" customHeight="1" x14ac:dyDescent="0.2">
      <c r="B141" s="63"/>
      <c r="K141" s="5"/>
      <c r="L141" s="30"/>
      <c r="M141" s="24"/>
      <c r="N141" s="24"/>
      <c r="O141" s="24"/>
      <c r="P141" s="25"/>
      <c r="Q141" s="25"/>
    </row>
    <row r="142" spans="2:17" s="2" customFormat="1" ht="15.75" customHeight="1" x14ac:dyDescent="0.2">
      <c r="B142" s="63"/>
      <c r="K142" s="5"/>
      <c r="L142" s="30"/>
      <c r="M142" s="24"/>
      <c r="N142" s="24"/>
      <c r="O142" s="24"/>
      <c r="P142" s="25"/>
      <c r="Q142" s="25"/>
    </row>
    <row r="143" spans="2:17" s="2" customFormat="1" ht="15.75" customHeight="1" x14ac:dyDescent="0.2">
      <c r="B143" s="63"/>
      <c r="K143" s="5"/>
      <c r="L143" s="30"/>
      <c r="M143" s="24"/>
      <c r="N143" s="24"/>
      <c r="O143" s="24"/>
      <c r="P143" s="25"/>
      <c r="Q143" s="25"/>
    </row>
    <row r="144" spans="2:17" s="2" customFormat="1" ht="15.75" customHeight="1" x14ac:dyDescent="0.2">
      <c r="B144" s="63"/>
      <c r="K144" s="5"/>
      <c r="L144" s="30"/>
      <c r="M144" s="24"/>
      <c r="N144" s="24"/>
      <c r="O144" s="24"/>
      <c r="P144" s="25"/>
      <c r="Q144" s="25"/>
    </row>
    <row r="145" spans="1:17" s="2" customFormat="1" ht="15.75" customHeight="1" x14ac:dyDescent="0.2">
      <c r="B145" s="63"/>
      <c r="K145" s="5"/>
      <c r="L145" s="30"/>
      <c r="M145" s="24"/>
      <c r="N145" s="24"/>
      <c r="O145" s="24"/>
      <c r="P145" s="25"/>
      <c r="Q145" s="25"/>
    </row>
    <row r="146" spans="1:17" s="2" customFormat="1" ht="15.75" customHeight="1" x14ac:dyDescent="0.2">
      <c r="B146" s="63"/>
      <c r="K146" s="5"/>
      <c r="L146" s="30"/>
      <c r="M146" s="24"/>
      <c r="N146" s="24"/>
      <c r="O146" s="24"/>
      <c r="P146" s="25"/>
      <c r="Q146" s="25"/>
    </row>
    <row r="147" spans="1:17" s="2" customFormat="1" ht="15.75" customHeight="1" x14ac:dyDescent="0.2">
      <c r="B147" s="63"/>
      <c r="K147" s="5"/>
      <c r="L147" s="30"/>
      <c r="M147" s="24"/>
      <c r="N147" s="24"/>
      <c r="O147" s="24"/>
      <c r="P147" s="25"/>
      <c r="Q147" s="25"/>
    </row>
    <row r="148" spans="1:17" s="2" customFormat="1" ht="15.75" customHeight="1" x14ac:dyDescent="0.2">
      <c r="B148" s="63"/>
      <c r="K148" s="5"/>
      <c r="L148" s="30"/>
      <c r="M148" s="24"/>
      <c r="N148" s="24"/>
      <c r="O148" s="24"/>
      <c r="P148" s="25"/>
      <c r="Q148" s="25"/>
    </row>
    <row r="149" spans="1:17" s="2" customFormat="1" ht="15.75" customHeight="1" x14ac:dyDescent="0.2">
      <c r="B149" s="63"/>
      <c r="K149" s="5"/>
      <c r="L149" s="30"/>
      <c r="M149" s="24"/>
      <c r="N149" s="24"/>
      <c r="O149" s="24"/>
      <c r="P149" s="25"/>
      <c r="Q149" s="25"/>
    </row>
    <row r="150" spans="1:17" s="2" customFormat="1" ht="15.75" customHeight="1" x14ac:dyDescent="0.2">
      <c r="B150" s="63"/>
      <c r="K150" s="5"/>
      <c r="L150" s="30"/>
      <c r="M150" s="24"/>
      <c r="N150" s="24"/>
      <c r="O150" s="24"/>
      <c r="P150" s="25"/>
      <c r="Q150" s="25"/>
    </row>
    <row r="151" spans="1:17" s="2" customFormat="1" ht="15.75" customHeight="1" x14ac:dyDescent="0.2">
      <c r="B151" s="63"/>
      <c r="K151" s="5"/>
      <c r="L151" s="30"/>
      <c r="M151" s="24"/>
      <c r="N151" s="24"/>
      <c r="O151" s="24"/>
      <c r="P151" s="25"/>
      <c r="Q151" s="25"/>
    </row>
    <row r="152" spans="1:17" s="2" customFormat="1" ht="15.75" customHeight="1" x14ac:dyDescent="0.2">
      <c r="B152" s="63"/>
      <c r="K152" s="5">
        <f>SUM(D85:J85)</f>
        <v>62756984</v>
      </c>
      <c r="L152" s="30"/>
      <c r="M152" s="24"/>
      <c r="N152" s="24"/>
      <c r="O152" s="24"/>
      <c r="P152" s="25"/>
      <c r="Q152" s="25"/>
    </row>
    <row r="153" spans="1:17" s="2" customFormat="1" ht="15.75" customHeight="1" x14ac:dyDescent="0.2">
      <c r="B153" s="63"/>
      <c r="K153" s="5" t="e">
        <f>SUM(#REF!)</f>
        <v>#REF!</v>
      </c>
      <c r="L153" s="30"/>
      <c r="M153" s="24"/>
      <c r="N153" s="24"/>
      <c r="O153" s="24"/>
      <c r="P153" s="25"/>
      <c r="Q153" s="25"/>
    </row>
    <row r="154" spans="1:17" s="2" customFormat="1" ht="15.75" customHeight="1" x14ac:dyDescent="0.2">
      <c r="B154" s="63"/>
      <c r="K154" s="5"/>
      <c r="L154" s="30"/>
      <c r="M154" s="24"/>
      <c r="N154" s="24"/>
      <c r="O154" s="24"/>
      <c r="P154" s="25"/>
      <c r="Q154" s="25"/>
    </row>
    <row r="155" spans="1:17" s="2" customFormat="1" ht="15.75" customHeight="1" x14ac:dyDescent="0.2">
      <c r="B155" s="63"/>
      <c r="K155" s="5"/>
      <c r="L155" s="30"/>
      <c r="M155" s="24"/>
      <c r="N155" s="24"/>
      <c r="O155" s="24"/>
      <c r="P155" s="25"/>
      <c r="Q155" s="25"/>
    </row>
    <row r="156" spans="1:17" s="2" customFormat="1" ht="15.75" customHeight="1" x14ac:dyDescent="0.2">
      <c r="B156" s="63"/>
      <c r="K156" s="5">
        <f>SUM(D92:J92)</f>
        <v>0</v>
      </c>
      <c r="L156" s="31"/>
      <c r="M156" s="32"/>
      <c r="N156" s="32"/>
      <c r="O156" s="32"/>
    </row>
    <row r="157" spans="1:17" s="2" customFormat="1" ht="15.75" customHeight="1" x14ac:dyDescent="0.2">
      <c r="B157" s="63"/>
      <c r="K157" s="5"/>
      <c r="L157" s="5"/>
    </row>
    <row r="158" spans="1:17" s="2" customFormat="1" ht="15.75" customHeight="1" x14ac:dyDescent="0.2">
      <c r="B158" s="63"/>
      <c r="K158" s="5"/>
      <c r="L158" s="5"/>
    </row>
    <row r="159" spans="1:17" s="2" customFormat="1" ht="15.75" customHeight="1" x14ac:dyDescent="0.2">
      <c r="B159" s="63"/>
      <c r="K159" s="5"/>
      <c r="L159" s="5"/>
    </row>
    <row r="160" spans="1:17" s="7" customFormat="1" ht="15.75" customHeight="1" x14ac:dyDescent="0.2">
      <c r="A160" s="2"/>
      <c r="B160" s="63"/>
      <c r="C160" s="2"/>
      <c r="D160" s="2"/>
      <c r="E160" s="2"/>
      <c r="F160" s="2"/>
      <c r="G160" s="2"/>
      <c r="H160" s="2"/>
      <c r="I160" s="2"/>
      <c r="J160" s="2"/>
      <c r="K160" s="6">
        <f>SUM(D98:J98)</f>
        <v>0</v>
      </c>
      <c r="L160" s="6"/>
    </row>
    <row r="161" spans="1:12" s="7" customFormat="1" ht="15.75" customHeight="1" x14ac:dyDescent="0.2">
      <c r="A161" s="2"/>
      <c r="B161" s="63"/>
      <c r="C161" s="2"/>
      <c r="D161" s="2"/>
      <c r="E161" s="2"/>
      <c r="F161" s="2"/>
      <c r="G161" s="2"/>
      <c r="H161" s="2"/>
      <c r="I161" s="2"/>
      <c r="J161" s="2"/>
      <c r="K161" s="6"/>
      <c r="L161" s="6"/>
    </row>
    <row r="162" spans="1:12" s="7" customFormat="1" ht="15.75" customHeight="1" x14ac:dyDescent="0.2">
      <c r="A162" s="2"/>
      <c r="B162" s="63"/>
      <c r="C162" s="2"/>
      <c r="D162" s="2"/>
      <c r="E162" s="2"/>
      <c r="F162" s="2"/>
      <c r="G162" s="2"/>
      <c r="H162" s="2"/>
      <c r="I162" s="2"/>
      <c r="J162" s="2"/>
      <c r="K162" s="6"/>
      <c r="L162" s="6"/>
    </row>
    <row r="163" spans="1:12" s="2" customFormat="1" ht="15.75" customHeight="1" x14ac:dyDescent="0.2">
      <c r="B163" s="63"/>
      <c r="K163" s="5"/>
      <c r="L163" s="5"/>
    </row>
    <row r="164" spans="1:12" s="7" customFormat="1" ht="15.75" customHeight="1" x14ac:dyDescent="0.2">
      <c r="A164" s="2"/>
      <c r="B164" s="63"/>
      <c r="C164" s="2"/>
      <c r="D164" s="2"/>
      <c r="E164" s="2"/>
      <c r="F164" s="2"/>
      <c r="G164" s="2"/>
      <c r="H164" s="2"/>
      <c r="I164" s="2"/>
      <c r="J164" s="2"/>
      <c r="K164" s="5">
        <f>SUM(D103:J103)</f>
        <v>0</v>
      </c>
      <c r="L164" s="6"/>
    </row>
    <row r="165" spans="1:12" s="7" customFormat="1" ht="15.75" customHeight="1" x14ac:dyDescent="0.2">
      <c r="A165" s="2"/>
      <c r="B165" s="63"/>
      <c r="C165" s="2"/>
      <c r="D165" s="2"/>
      <c r="E165" s="2"/>
      <c r="F165" s="2"/>
      <c r="G165" s="2"/>
      <c r="H165" s="2"/>
      <c r="I165" s="2"/>
      <c r="J165" s="2"/>
      <c r="K165" s="5">
        <f>SUM(D106:J106)</f>
        <v>0</v>
      </c>
      <c r="L165" s="6"/>
    </row>
    <row r="166" spans="1:12" s="7" customFormat="1" ht="15.75" customHeight="1" x14ac:dyDescent="0.2">
      <c r="A166" s="2"/>
      <c r="B166" s="63"/>
      <c r="C166" s="2"/>
      <c r="D166" s="2"/>
      <c r="E166" s="2"/>
      <c r="F166" s="2"/>
      <c r="G166" s="2"/>
      <c r="H166" s="2"/>
      <c r="I166" s="2"/>
      <c r="J166" s="2"/>
      <c r="K166" s="6"/>
      <c r="L166" s="6"/>
    </row>
    <row r="167" spans="1:12" s="7" customFormat="1" ht="15.75" customHeight="1" x14ac:dyDescent="0.2">
      <c r="A167" s="2"/>
      <c r="B167" s="63"/>
      <c r="C167" s="2"/>
      <c r="D167" s="2"/>
      <c r="E167" s="2"/>
      <c r="F167" s="2"/>
      <c r="G167" s="2"/>
      <c r="H167" s="2"/>
      <c r="I167" s="2"/>
      <c r="J167" s="2"/>
      <c r="K167" s="6"/>
      <c r="L167" s="6"/>
    </row>
    <row r="168" spans="1:12" s="7" customFormat="1" ht="15.75" customHeight="1" x14ac:dyDescent="0.2">
      <c r="A168" s="2"/>
      <c r="B168" s="63"/>
      <c r="C168" s="2"/>
      <c r="D168" s="2"/>
      <c r="E168" s="2"/>
      <c r="F168" s="2"/>
      <c r="G168" s="2"/>
      <c r="H168" s="2"/>
      <c r="I168" s="2"/>
      <c r="J168" s="2"/>
      <c r="K168" s="5" t="e">
        <f>SUM(#REF!)</f>
        <v>#REF!</v>
      </c>
      <c r="L168" s="6"/>
    </row>
    <row r="169" spans="1:12" s="2" customFormat="1" ht="15.75" customHeight="1" x14ac:dyDescent="0.2">
      <c r="B169" s="63"/>
      <c r="K169" s="6"/>
      <c r="L169" s="5"/>
    </row>
    <row r="170" spans="1:12" s="2" customFormat="1" ht="15.75" customHeight="1" x14ac:dyDescent="0.2">
      <c r="B170" s="63"/>
      <c r="K170" s="6"/>
      <c r="L170" s="5"/>
    </row>
    <row r="171" spans="1:12" s="2" customFormat="1" ht="15.75" customHeight="1" x14ac:dyDescent="0.2">
      <c r="B171" s="63"/>
      <c r="K171" s="6"/>
      <c r="L171" s="5"/>
    </row>
    <row r="172" spans="1:12" s="2" customFormat="1" ht="15.75" customHeight="1" x14ac:dyDescent="0.2">
      <c r="B172" s="63"/>
      <c r="K172" s="5"/>
      <c r="L172" s="5"/>
    </row>
    <row r="173" spans="1:12" s="2" customFormat="1" ht="15.75" customHeight="1" x14ac:dyDescent="0.2">
      <c r="B173" s="63"/>
      <c r="K173" s="5"/>
      <c r="L173" s="5"/>
    </row>
    <row r="174" spans="1:12" s="2" customFormat="1" ht="15.75" customHeight="1" x14ac:dyDescent="0.2">
      <c r="B174" s="63"/>
      <c r="K174" s="5"/>
      <c r="L174" s="5"/>
    </row>
    <row r="175" spans="1:12" s="2" customFormat="1" ht="15.75" customHeight="1" x14ac:dyDescent="0.2">
      <c r="B175" s="63"/>
      <c r="K175" s="5"/>
      <c r="L175" s="5"/>
    </row>
    <row r="176" spans="1:12" s="2" customFormat="1" x14ac:dyDescent="0.2">
      <c r="B176" s="63"/>
    </row>
    <row r="177" spans="2:2" s="2" customFormat="1" x14ac:dyDescent="0.2">
      <c r="B177" s="63"/>
    </row>
    <row r="178" spans="2:2" s="2" customFormat="1" x14ac:dyDescent="0.2">
      <c r="B178" s="63"/>
    </row>
    <row r="179" spans="2:2" s="2" customFormat="1" x14ac:dyDescent="0.2">
      <c r="B179" s="63"/>
    </row>
    <row r="180" spans="2:2" s="2" customFormat="1" x14ac:dyDescent="0.2">
      <c r="B180" s="63"/>
    </row>
    <row r="181" spans="2:2" s="2" customFormat="1" x14ac:dyDescent="0.2">
      <c r="B181" s="63"/>
    </row>
    <row r="182" spans="2:2" s="2" customFormat="1" x14ac:dyDescent="0.2">
      <c r="B182" s="63"/>
    </row>
    <row r="183" spans="2:2" s="2" customFormat="1" x14ac:dyDescent="0.2">
      <c r="B183" s="63"/>
    </row>
    <row r="184" spans="2:2" s="2" customFormat="1" x14ac:dyDescent="0.2">
      <c r="B184" s="63"/>
    </row>
    <row r="185" spans="2:2" s="2" customFormat="1" x14ac:dyDescent="0.2">
      <c r="B185" s="63"/>
    </row>
    <row r="186" spans="2:2" s="2" customFormat="1" x14ac:dyDescent="0.2">
      <c r="B186" s="63"/>
    </row>
    <row r="187" spans="2:2" s="2" customFormat="1" x14ac:dyDescent="0.2">
      <c r="B187" s="63"/>
    </row>
    <row r="188" spans="2:2" s="2" customFormat="1" x14ac:dyDescent="0.2">
      <c r="B188" s="63"/>
    </row>
    <row r="189" spans="2:2" s="2" customFormat="1" x14ac:dyDescent="0.2">
      <c r="B189" s="63"/>
    </row>
    <row r="190" spans="2:2" s="2" customFormat="1" x14ac:dyDescent="0.2">
      <c r="B190" s="63"/>
    </row>
    <row r="191" spans="2:2" s="2" customFormat="1" x14ac:dyDescent="0.2">
      <c r="B191" s="63"/>
    </row>
    <row r="192" spans="2:2" s="2" customFormat="1" x14ac:dyDescent="0.2">
      <c r="B192" s="63"/>
    </row>
    <row r="193" spans="2:2" s="2" customFormat="1" x14ac:dyDescent="0.2">
      <c r="B193" s="63"/>
    </row>
    <row r="194" spans="2:2" s="2" customFormat="1" x14ac:dyDescent="0.2">
      <c r="B194" s="63"/>
    </row>
    <row r="195" spans="2:2" s="2" customFormat="1" x14ac:dyDescent="0.2">
      <c r="B195" s="63"/>
    </row>
    <row r="196" spans="2:2" s="2" customFormat="1" x14ac:dyDescent="0.2">
      <c r="B196" s="63"/>
    </row>
    <row r="197" spans="2:2" s="2" customFormat="1" x14ac:dyDescent="0.2">
      <c r="B197" s="63"/>
    </row>
    <row r="198" spans="2:2" s="2" customFormat="1" x14ac:dyDescent="0.2">
      <c r="B198" s="63"/>
    </row>
    <row r="199" spans="2:2" s="2" customFormat="1" x14ac:dyDescent="0.2">
      <c r="B199" s="63"/>
    </row>
    <row r="200" spans="2:2" s="2" customFormat="1" x14ac:dyDescent="0.2">
      <c r="B200" s="63"/>
    </row>
    <row r="201" spans="2:2" s="2" customFormat="1" x14ac:dyDescent="0.2">
      <c r="B201" s="63"/>
    </row>
    <row r="202" spans="2:2" s="2" customFormat="1" x14ac:dyDescent="0.2">
      <c r="B202" s="63"/>
    </row>
    <row r="203" spans="2:2" s="2" customFormat="1" x14ac:dyDescent="0.2">
      <c r="B203" s="63"/>
    </row>
    <row r="204" spans="2:2" s="2" customFormat="1" x14ac:dyDescent="0.2">
      <c r="B204" s="63"/>
    </row>
    <row r="205" spans="2:2" s="2" customFormat="1" x14ac:dyDescent="0.2">
      <c r="B205" s="63"/>
    </row>
    <row r="206" spans="2:2" s="2" customFormat="1" x14ac:dyDescent="0.2">
      <c r="B206" s="63"/>
    </row>
    <row r="207" spans="2:2" s="2" customFormat="1" x14ac:dyDescent="0.2">
      <c r="B207" s="63"/>
    </row>
    <row r="208" spans="2:2" s="2" customFormat="1" x14ac:dyDescent="0.2">
      <c r="B208" s="63"/>
    </row>
    <row r="209" spans="1:10" s="2" customFormat="1" x14ac:dyDescent="0.2">
      <c r="B209" s="63"/>
    </row>
    <row r="210" spans="1:10" s="2" customFormat="1" x14ac:dyDescent="0.2">
      <c r="A210"/>
      <c r="B210" s="64"/>
      <c r="C210"/>
      <c r="D210"/>
      <c r="E210"/>
      <c r="F210"/>
      <c r="G210"/>
      <c r="H210"/>
      <c r="I210"/>
      <c r="J210"/>
    </row>
    <row r="211" spans="1:10" s="2" customFormat="1" x14ac:dyDescent="0.2">
      <c r="A211"/>
      <c r="B211" s="64"/>
      <c r="C211"/>
      <c r="D211"/>
      <c r="E211"/>
      <c r="F211"/>
      <c r="G211"/>
      <c r="H211"/>
      <c r="I211"/>
      <c r="J211"/>
    </row>
    <row r="212" spans="1:10" s="2" customFormat="1" x14ac:dyDescent="0.2">
      <c r="A212"/>
      <c r="B212" s="64"/>
      <c r="C212"/>
      <c r="D212"/>
      <c r="E212"/>
      <c r="F212"/>
      <c r="G212"/>
      <c r="H212"/>
      <c r="I212"/>
      <c r="J212"/>
    </row>
    <row r="213" spans="1:10" s="2" customFormat="1" x14ac:dyDescent="0.2">
      <c r="A213"/>
      <c r="B213" s="64"/>
      <c r="C213"/>
      <c r="D213"/>
      <c r="E213"/>
      <c r="F213"/>
      <c r="G213"/>
      <c r="H213"/>
      <c r="I213"/>
      <c r="J213"/>
    </row>
    <row r="214" spans="1:10" s="2" customFormat="1" x14ac:dyDescent="0.2">
      <c r="A214"/>
      <c r="B214" s="64"/>
      <c r="C214"/>
      <c r="D214"/>
      <c r="E214"/>
      <c r="F214"/>
      <c r="G214"/>
      <c r="H214"/>
      <c r="I214"/>
      <c r="J214"/>
    </row>
    <row r="215" spans="1:10" s="2" customFormat="1" x14ac:dyDescent="0.2">
      <c r="A215"/>
      <c r="B215" s="64"/>
      <c r="C215"/>
      <c r="D215"/>
      <c r="E215"/>
      <c r="F215"/>
      <c r="G215"/>
      <c r="H215"/>
      <c r="I215"/>
      <c r="J215"/>
    </row>
    <row r="216" spans="1:10" s="2" customFormat="1" x14ac:dyDescent="0.2">
      <c r="A216"/>
      <c r="B216" s="64"/>
      <c r="C216"/>
      <c r="D216"/>
      <c r="E216"/>
      <c r="F216"/>
      <c r="G216"/>
      <c r="H216"/>
      <c r="I216"/>
      <c r="J216"/>
    </row>
    <row r="217" spans="1:10" s="2" customFormat="1" x14ac:dyDescent="0.2">
      <c r="A217"/>
      <c r="B217" s="64"/>
      <c r="C217"/>
      <c r="D217"/>
      <c r="E217"/>
      <c r="F217"/>
      <c r="G217"/>
      <c r="H217"/>
      <c r="I217"/>
      <c r="J217"/>
    </row>
    <row r="218" spans="1:10" s="2" customFormat="1" x14ac:dyDescent="0.2">
      <c r="A218"/>
      <c r="B218" s="64"/>
      <c r="C218"/>
      <c r="D218"/>
      <c r="E218"/>
      <c r="F218"/>
      <c r="G218"/>
      <c r="H218"/>
      <c r="I218"/>
      <c r="J218"/>
    </row>
    <row r="219" spans="1:10" s="2" customFormat="1" x14ac:dyDescent="0.2">
      <c r="A219"/>
      <c r="B219" s="64"/>
      <c r="C219"/>
      <c r="D219"/>
      <c r="E219"/>
      <c r="F219"/>
      <c r="G219"/>
      <c r="H219"/>
      <c r="I219"/>
      <c r="J219"/>
    </row>
    <row r="220" spans="1:10" s="2" customFormat="1" x14ac:dyDescent="0.2">
      <c r="A220"/>
      <c r="B220" s="64"/>
      <c r="C220"/>
      <c r="D220"/>
      <c r="E220"/>
      <c r="F220"/>
      <c r="G220"/>
      <c r="H220"/>
      <c r="I220"/>
      <c r="J220"/>
    </row>
    <row r="221" spans="1:10" s="2" customFormat="1" x14ac:dyDescent="0.2">
      <c r="A221"/>
      <c r="B221" s="64"/>
      <c r="C221"/>
      <c r="D221"/>
      <c r="E221"/>
      <c r="F221"/>
      <c r="G221"/>
      <c r="H221"/>
      <c r="I221"/>
      <c r="J221"/>
    </row>
    <row r="222" spans="1:10" s="2" customFormat="1" x14ac:dyDescent="0.2">
      <c r="A222"/>
      <c r="B222" s="64"/>
      <c r="C222"/>
      <c r="D222"/>
      <c r="E222"/>
      <c r="F222"/>
      <c r="G222"/>
      <c r="H222"/>
      <c r="I222"/>
      <c r="J222"/>
    </row>
    <row r="223" spans="1:10" s="2" customFormat="1" x14ac:dyDescent="0.2">
      <c r="A223"/>
      <c r="B223" s="64"/>
      <c r="C223"/>
      <c r="D223"/>
      <c r="E223"/>
      <c r="F223"/>
      <c r="G223"/>
      <c r="H223"/>
      <c r="I223"/>
      <c r="J223"/>
    </row>
    <row r="224" spans="1:10" s="2" customFormat="1" x14ac:dyDescent="0.2">
      <c r="A224"/>
      <c r="B224" s="64"/>
      <c r="C224"/>
      <c r="D224"/>
      <c r="E224"/>
      <c r="F224"/>
      <c r="G224"/>
      <c r="H224"/>
      <c r="I224"/>
      <c r="J224"/>
    </row>
    <row r="225" spans="1:10" s="2" customFormat="1" x14ac:dyDescent="0.2">
      <c r="A225"/>
      <c r="B225" s="64"/>
      <c r="C225"/>
      <c r="D225"/>
      <c r="E225"/>
      <c r="F225"/>
      <c r="G225"/>
      <c r="H225"/>
      <c r="I225"/>
      <c r="J225"/>
    </row>
    <row r="226" spans="1:10" s="2" customFormat="1" x14ac:dyDescent="0.2">
      <c r="A226"/>
      <c r="B226" s="64"/>
      <c r="C226"/>
      <c r="D226"/>
      <c r="E226"/>
      <c r="F226"/>
      <c r="G226"/>
      <c r="H226"/>
      <c r="I226"/>
      <c r="J226"/>
    </row>
    <row r="227" spans="1:10" s="2" customFormat="1" x14ac:dyDescent="0.2">
      <c r="A227"/>
      <c r="B227" s="64"/>
      <c r="C227"/>
      <c r="D227"/>
      <c r="E227"/>
      <c r="F227"/>
      <c r="G227"/>
      <c r="H227"/>
      <c r="I227"/>
      <c r="J227"/>
    </row>
    <row r="228" spans="1:10" s="2" customFormat="1" x14ac:dyDescent="0.2">
      <c r="A228"/>
      <c r="B228" s="64"/>
      <c r="C228"/>
      <c r="D228"/>
      <c r="E228"/>
      <c r="F228"/>
      <c r="G228"/>
      <c r="H228"/>
      <c r="I228"/>
      <c r="J228"/>
    </row>
    <row r="229" spans="1:10" s="2" customFormat="1" x14ac:dyDescent="0.2">
      <c r="A229"/>
      <c r="B229" s="64"/>
      <c r="C229"/>
      <c r="D229"/>
      <c r="E229"/>
      <c r="F229"/>
      <c r="G229"/>
      <c r="H229"/>
      <c r="I229"/>
      <c r="J229"/>
    </row>
    <row r="230" spans="1:10" s="2" customFormat="1" x14ac:dyDescent="0.2">
      <c r="A230"/>
      <c r="B230" s="64"/>
      <c r="C230"/>
      <c r="D230"/>
      <c r="E230"/>
      <c r="F230"/>
      <c r="G230"/>
      <c r="H230"/>
      <c r="I230"/>
      <c r="J230"/>
    </row>
    <row r="231" spans="1:10" s="2" customFormat="1" x14ac:dyDescent="0.2">
      <c r="A231"/>
      <c r="B231" s="64"/>
      <c r="C231"/>
      <c r="D231"/>
      <c r="E231"/>
      <c r="F231"/>
      <c r="G231"/>
      <c r="H231"/>
      <c r="I231"/>
      <c r="J231"/>
    </row>
    <row r="232" spans="1:10" s="2" customFormat="1" x14ac:dyDescent="0.2">
      <c r="A232"/>
      <c r="B232" s="64"/>
      <c r="C232"/>
      <c r="D232"/>
      <c r="E232"/>
      <c r="F232"/>
      <c r="G232"/>
      <c r="H232"/>
      <c r="I232"/>
      <c r="J232"/>
    </row>
    <row r="233" spans="1:10" s="2" customFormat="1" x14ac:dyDescent="0.2">
      <c r="A233"/>
      <c r="B233" s="64"/>
      <c r="C233"/>
      <c r="D233"/>
      <c r="E233"/>
      <c r="F233"/>
      <c r="G233"/>
      <c r="H233"/>
      <c r="I233"/>
      <c r="J233"/>
    </row>
    <row r="234" spans="1:10" s="2" customFormat="1" x14ac:dyDescent="0.2">
      <c r="A234"/>
      <c r="B234" s="64"/>
      <c r="C234"/>
      <c r="D234"/>
      <c r="E234"/>
      <c r="F234"/>
      <c r="G234"/>
      <c r="H234"/>
      <c r="I234"/>
      <c r="J234"/>
    </row>
    <row r="235" spans="1:10" s="2" customFormat="1" x14ac:dyDescent="0.2">
      <c r="A235"/>
      <c r="B235" s="64"/>
      <c r="C235"/>
      <c r="D235"/>
      <c r="E235"/>
      <c r="F235"/>
      <c r="G235"/>
      <c r="H235"/>
      <c r="I235"/>
      <c r="J235"/>
    </row>
    <row r="236" spans="1:10" s="2" customFormat="1" x14ac:dyDescent="0.2">
      <c r="A236"/>
      <c r="B236" s="64"/>
      <c r="C236"/>
      <c r="D236"/>
      <c r="E236"/>
      <c r="F236"/>
      <c r="G236"/>
      <c r="H236"/>
      <c r="I236"/>
      <c r="J236"/>
    </row>
    <row r="237" spans="1:10" s="2" customFormat="1" x14ac:dyDescent="0.2">
      <c r="A237"/>
      <c r="B237" s="64"/>
      <c r="C237"/>
      <c r="D237"/>
      <c r="E237"/>
      <c r="F237"/>
      <c r="G237"/>
      <c r="H237"/>
      <c r="I237"/>
      <c r="J237"/>
    </row>
    <row r="238" spans="1:10" s="2" customFormat="1" x14ac:dyDescent="0.2">
      <c r="A238"/>
      <c r="B238" s="64"/>
      <c r="C238"/>
      <c r="D238"/>
      <c r="E238"/>
      <c r="F238"/>
      <c r="G238"/>
      <c r="H238"/>
      <c r="I238"/>
      <c r="J238"/>
    </row>
    <row r="239" spans="1:10" s="2" customFormat="1" x14ac:dyDescent="0.2">
      <c r="A239"/>
      <c r="B239" s="64"/>
      <c r="C239"/>
      <c r="D239"/>
      <c r="E239"/>
      <c r="F239"/>
      <c r="G239"/>
      <c r="H239"/>
      <c r="I239"/>
      <c r="J239"/>
    </row>
    <row r="240" spans="1:10" s="2" customFormat="1" x14ac:dyDescent="0.2">
      <c r="A240"/>
      <c r="B240" s="64"/>
      <c r="C240"/>
      <c r="D240"/>
      <c r="E240"/>
      <c r="F240"/>
      <c r="G240"/>
      <c r="H240"/>
      <c r="I240"/>
      <c r="J240"/>
    </row>
    <row r="241" spans="1:10" s="2" customFormat="1" x14ac:dyDescent="0.2">
      <c r="A241"/>
      <c r="B241" s="64"/>
      <c r="C241"/>
      <c r="D241"/>
      <c r="E241"/>
      <c r="F241"/>
      <c r="G241"/>
      <c r="H241"/>
      <c r="I241"/>
      <c r="J241"/>
    </row>
    <row r="242" spans="1:10" s="2" customFormat="1" x14ac:dyDescent="0.2">
      <c r="A242"/>
      <c r="B242" s="64"/>
      <c r="C242"/>
      <c r="D242"/>
      <c r="E242"/>
      <c r="F242"/>
      <c r="G242"/>
      <c r="H242"/>
      <c r="I242"/>
      <c r="J242"/>
    </row>
    <row r="243" spans="1:10" s="2" customFormat="1" x14ac:dyDescent="0.2">
      <c r="A243"/>
      <c r="B243" s="64"/>
      <c r="C243"/>
      <c r="D243"/>
      <c r="E243"/>
      <c r="F243"/>
      <c r="G243"/>
      <c r="H243"/>
      <c r="I243"/>
      <c r="J243"/>
    </row>
    <row r="244" spans="1:10" s="2" customFormat="1" x14ac:dyDescent="0.2">
      <c r="A244"/>
      <c r="B244" s="64"/>
      <c r="C244"/>
      <c r="D244"/>
      <c r="E244"/>
      <c r="F244"/>
      <c r="G244"/>
      <c r="H244"/>
      <c r="I244"/>
      <c r="J244"/>
    </row>
    <row r="245" spans="1:10" s="2" customFormat="1" x14ac:dyDescent="0.2">
      <c r="A245"/>
      <c r="B245" s="64"/>
      <c r="C245"/>
      <c r="D245"/>
      <c r="E245"/>
      <c r="F245"/>
      <c r="G245"/>
      <c r="H245"/>
      <c r="I245"/>
      <c r="J245"/>
    </row>
    <row r="246" spans="1:10" s="2" customFormat="1" x14ac:dyDescent="0.2">
      <c r="A246"/>
      <c r="B246" s="64"/>
      <c r="C246"/>
      <c r="D246"/>
      <c r="E246"/>
      <c r="F246"/>
      <c r="G246"/>
      <c r="H246"/>
      <c r="I246"/>
      <c r="J246"/>
    </row>
    <row r="247" spans="1:10" s="2" customFormat="1" x14ac:dyDescent="0.2">
      <c r="A247"/>
      <c r="B247" s="64"/>
      <c r="C247"/>
      <c r="D247"/>
      <c r="E247"/>
      <c r="F247"/>
      <c r="G247"/>
      <c r="H247"/>
      <c r="I247"/>
      <c r="J247"/>
    </row>
    <row r="248" spans="1:10" s="2" customFormat="1" x14ac:dyDescent="0.2">
      <c r="A248"/>
      <c r="B248" s="64"/>
      <c r="C248"/>
      <c r="D248"/>
      <c r="E248"/>
      <c r="F248"/>
      <c r="G248"/>
      <c r="H248"/>
      <c r="I248"/>
      <c r="J248"/>
    </row>
    <row r="249" spans="1:10" s="2" customFormat="1" x14ac:dyDescent="0.2">
      <c r="A249"/>
      <c r="B249" s="64"/>
      <c r="C249"/>
      <c r="D249"/>
      <c r="E249"/>
      <c r="F249"/>
      <c r="G249"/>
      <c r="H249"/>
      <c r="I249"/>
      <c r="J249"/>
    </row>
    <row r="250" spans="1:10" s="2" customFormat="1" x14ac:dyDescent="0.2">
      <c r="A250"/>
      <c r="B250" s="64"/>
      <c r="C250"/>
      <c r="D250"/>
      <c r="E250"/>
      <c r="F250"/>
      <c r="G250"/>
      <c r="H250"/>
      <c r="I250"/>
      <c r="J250"/>
    </row>
    <row r="251" spans="1:10" s="2" customFormat="1" x14ac:dyDescent="0.2">
      <c r="A251"/>
      <c r="B251" s="64"/>
      <c r="C251"/>
      <c r="D251"/>
      <c r="E251"/>
      <c r="F251"/>
      <c r="G251"/>
      <c r="H251"/>
      <c r="I251"/>
      <c r="J251"/>
    </row>
    <row r="252" spans="1:10" s="2" customFormat="1" x14ac:dyDescent="0.2">
      <c r="A252"/>
      <c r="B252" s="64"/>
      <c r="C252"/>
      <c r="D252"/>
      <c r="E252"/>
      <c r="F252"/>
      <c r="G252"/>
      <c r="H252"/>
      <c r="I252"/>
      <c r="J252"/>
    </row>
    <row r="253" spans="1:10" s="2" customFormat="1" x14ac:dyDescent="0.2">
      <c r="A253"/>
      <c r="B253" s="64"/>
      <c r="C253"/>
      <c r="D253"/>
      <c r="E253"/>
      <c r="F253"/>
      <c r="G253"/>
      <c r="H253"/>
      <c r="I253"/>
      <c r="J253"/>
    </row>
    <row r="254" spans="1:10" s="2" customFormat="1" x14ac:dyDescent="0.2">
      <c r="A254"/>
      <c r="B254" s="64"/>
      <c r="C254"/>
      <c r="D254"/>
      <c r="E254"/>
      <c r="F254"/>
      <c r="G254"/>
      <c r="H254"/>
      <c r="I254"/>
      <c r="J254"/>
    </row>
    <row r="255" spans="1:10" s="2" customFormat="1" x14ac:dyDescent="0.2">
      <c r="A255"/>
      <c r="B255" s="64"/>
      <c r="C255"/>
      <c r="D255"/>
      <c r="E255"/>
      <c r="F255"/>
      <c r="G255"/>
      <c r="H255"/>
      <c r="I255"/>
      <c r="J255"/>
    </row>
    <row r="256" spans="1:10" s="2" customFormat="1" x14ac:dyDescent="0.2">
      <c r="A256"/>
      <c r="B256" s="64"/>
      <c r="C256"/>
      <c r="D256"/>
      <c r="E256"/>
      <c r="F256"/>
      <c r="G256"/>
      <c r="H256"/>
      <c r="I256"/>
      <c r="J256"/>
    </row>
    <row r="257" spans="1:10" s="2" customFormat="1" x14ac:dyDescent="0.2">
      <c r="A257"/>
      <c r="B257" s="64"/>
      <c r="C257"/>
      <c r="D257"/>
      <c r="E257"/>
      <c r="F257"/>
      <c r="G257"/>
      <c r="H257"/>
      <c r="I257"/>
      <c r="J257"/>
    </row>
    <row r="258" spans="1:10" s="2" customFormat="1" x14ac:dyDescent="0.2">
      <c r="A258"/>
      <c r="B258" s="64"/>
      <c r="C258"/>
      <c r="D258"/>
      <c r="E258"/>
      <c r="F258"/>
      <c r="G258"/>
      <c r="H258"/>
      <c r="I258"/>
      <c r="J258"/>
    </row>
    <row r="259" spans="1:10" s="2" customFormat="1" x14ac:dyDescent="0.2">
      <c r="A259"/>
      <c r="B259" s="64"/>
      <c r="C259"/>
      <c r="D259"/>
      <c r="E259"/>
      <c r="F259"/>
      <c r="G259"/>
      <c r="H259"/>
      <c r="I259"/>
      <c r="J259"/>
    </row>
    <row r="260" spans="1:10" s="2" customFormat="1" x14ac:dyDescent="0.2">
      <c r="A260"/>
      <c r="B260" s="64"/>
      <c r="C260"/>
      <c r="D260"/>
      <c r="E260"/>
      <c r="F260"/>
      <c r="G260"/>
      <c r="H260"/>
      <c r="I260"/>
      <c r="J260"/>
    </row>
    <row r="261" spans="1:10" s="2" customFormat="1" x14ac:dyDescent="0.2">
      <c r="A261"/>
      <c r="B261" s="64"/>
      <c r="C261"/>
      <c r="D261"/>
      <c r="E261"/>
      <c r="F261"/>
      <c r="G261"/>
      <c r="H261"/>
      <c r="I261"/>
      <c r="J261"/>
    </row>
    <row r="262" spans="1:10" s="2" customFormat="1" x14ac:dyDescent="0.2">
      <c r="A262"/>
      <c r="B262" s="64"/>
      <c r="C262"/>
      <c r="D262"/>
      <c r="E262"/>
      <c r="F262"/>
      <c r="G262"/>
      <c r="H262"/>
      <c r="I262"/>
      <c r="J262"/>
    </row>
    <row r="263" spans="1:10" s="2" customFormat="1" x14ac:dyDescent="0.2">
      <c r="A263"/>
      <c r="B263" s="64"/>
      <c r="C263"/>
      <c r="D263"/>
      <c r="E263"/>
      <c r="F263"/>
      <c r="G263"/>
      <c r="H263"/>
      <c r="I263"/>
      <c r="J263"/>
    </row>
    <row r="264" spans="1:10" s="2" customFormat="1" x14ac:dyDescent="0.2">
      <c r="A264"/>
      <c r="B264" s="64"/>
      <c r="C264"/>
      <c r="D264"/>
      <c r="E264"/>
      <c r="F264"/>
      <c r="G264"/>
      <c r="H264"/>
      <c r="I264"/>
      <c r="J264"/>
    </row>
    <row r="265" spans="1:10" s="2" customFormat="1" x14ac:dyDescent="0.2">
      <c r="A265"/>
      <c r="B265" s="64"/>
      <c r="C265"/>
      <c r="D265"/>
      <c r="E265"/>
      <c r="F265"/>
      <c r="G265"/>
      <c r="H265"/>
      <c r="I265"/>
      <c r="J265"/>
    </row>
    <row r="266" spans="1:10" s="2" customFormat="1" x14ac:dyDescent="0.2">
      <c r="A266"/>
      <c r="B266" s="64"/>
      <c r="C266"/>
      <c r="D266"/>
      <c r="E266"/>
      <c r="F266"/>
      <c r="G266"/>
      <c r="H266"/>
      <c r="I266"/>
      <c r="J266"/>
    </row>
    <row r="267" spans="1:10" s="2" customFormat="1" x14ac:dyDescent="0.2">
      <c r="A267"/>
      <c r="B267" s="64"/>
      <c r="C267"/>
      <c r="D267"/>
      <c r="E267"/>
      <c r="F267"/>
      <c r="G267"/>
      <c r="H267"/>
      <c r="I267"/>
      <c r="J267"/>
    </row>
    <row r="268" spans="1:10" s="2" customFormat="1" x14ac:dyDescent="0.2">
      <c r="A268"/>
      <c r="B268" s="64"/>
      <c r="C268"/>
      <c r="D268"/>
      <c r="E268"/>
      <c r="F268"/>
      <c r="G268"/>
      <c r="H268"/>
      <c r="I268"/>
      <c r="J268"/>
    </row>
    <row r="269" spans="1:10" s="2" customFormat="1" x14ac:dyDescent="0.2">
      <c r="A269"/>
      <c r="B269" s="64"/>
      <c r="C269"/>
      <c r="D269"/>
      <c r="E269"/>
      <c r="F269"/>
      <c r="G269"/>
      <c r="H269"/>
      <c r="I269"/>
      <c r="J269"/>
    </row>
    <row r="270" spans="1:10" s="2" customFormat="1" x14ac:dyDescent="0.2">
      <c r="A270"/>
      <c r="B270" s="64"/>
      <c r="C270"/>
      <c r="D270"/>
      <c r="E270"/>
      <c r="F270"/>
      <c r="G270"/>
      <c r="H270"/>
      <c r="I270"/>
      <c r="J270"/>
    </row>
  </sheetData>
  <mergeCells count="7">
    <mergeCell ref="A1:J1"/>
    <mergeCell ref="A4:A5"/>
    <mergeCell ref="B4:B5"/>
    <mergeCell ref="C4:C5"/>
    <mergeCell ref="D4:E4"/>
    <mergeCell ref="F4:H4"/>
    <mergeCell ref="J4:J5"/>
  </mergeCells>
  <phoneticPr fontId="2"/>
  <printOptions horizontalCentered="1"/>
  <pageMargins left="0.25" right="0.25" top="0.75" bottom="0.75" header="0.3" footer="0.3"/>
  <pageSetup paperSize="9" scale="76" fitToHeight="0" orientation="portrait" r:id="rId1"/>
  <headerFooter>
    <oddFooter>&amp;L&amp;8&amp;Z&amp;F&amp;A&amp;D&amp;T&amp;P／&amp;N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69"/>
  <sheetViews>
    <sheetView zoomScaleNormal="100" workbookViewId="0">
      <selection activeCell="A21" sqref="A21"/>
    </sheetView>
  </sheetViews>
  <sheetFormatPr defaultRowHeight="13" x14ac:dyDescent="0.2"/>
  <cols>
    <col min="1" max="1" width="29.90625" customWidth="1"/>
    <col min="2" max="2" width="13.7265625" style="64" customWidth="1"/>
    <col min="3" max="3" width="12.6328125" customWidth="1"/>
    <col min="4" max="4" width="13.7265625" customWidth="1"/>
    <col min="5" max="5" width="13.6328125" customWidth="1"/>
    <col min="6" max="6" width="11.26953125" customWidth="1"/>
    <col min="7" max="7" width="14.6328125" hidden="1" customWidth="1"/>
    <col min="8" max="8" width="12.36328125" customWidth="1"/>
    <col min="9" max="9" width="13.08984375" customWidth="1"/>
    <col min="10" max="10" width="11.36328125" customWidth="1"/>
    <col min="11" max="11" width="13.453125" customWidth="1"/>
    <col min="12" max="12" width="18.453125" customWidth="1"/>
    <col min="13" max="13" width="14" customWidth="1"/>
    <col min="15" max="15" width="17.453125" customWidth="1"/>
    <col min="16" max="16" width="9" hidden="1" customWidth="1"/>
  </cols>
  <sheetData>
    <row r="1" spans="1:12" s="2" customFormat="1" ht="15.75" customHeight="1" x14ac:dyDescent="0.2">
      <c r="A1" s="127" t="s">
        <v>207</v>
      </c>
      <c r="B1" s="127"/>
      <c r="C1" s="127"/>
      <c r="D1" s="127"/>
      <c r="E1" s="127"/>
      <c r="F1" s="127"/>
      <c r="G1" s="127"/>
      <c r="H1" s="127"/>
      <c r="I1" s="127"/>
      <c r="J1" s="127"/>
    </row>
    <row r="2" spans="1:12" s="2" customFormat="1" ht="15.75" customHeight="1" x14ac:dyDescent="0.2">
      <c r="A2" s="1"/>
      <c r="B2" s="62"/>
      <c r="C2" s="1"/>
      <c r="D2" s="1" t="s">
        <v>209</v>
      </c>
      <c r="E2" s="1"/>
      <c r="F2" s="34"/>
      <c r="G2" s="1"/>
      <c r="H2" s="34"/>
      <c r="I2" s="1"/>
      <c r="J2" s="1"/>
    </row>
    <row r="3" spans="1:12" s="2" customFormat="1" ht="15.75" customHeight="1" x14ac:dyDescent="0.2">
      <c r="B3" s="63"/>
      <c r="C3" s="2" t="s">
        <v>198</v>
      </c>
      <c r="J3" s="3" t="s">
        <v>44</v>
      </c>
    </row>
    <row r="4" spans="1:12" s="2" customFormat="1" ht="18" customHeight="1" x14ac:dyDescent="0.2">
      <c r="A4" s="116" t="s">
        <v>0</v>
      </c>
      <c r="B4" s="129" t="s">
        <v>206</v>
      </c>
      <c r="C4" s="116" t="s">
        <v>3</v>
      </c>
      <c r="D4" s="120" t="s">
        <v>25</v>
      </c>
      <c r="E4" s="121"/>
      <c r="F4" s="120" t="s">
        <v>45</v>
      </c>
      <c r="G4" s="128"/>
      <c r="H4" s="128"/>
      <c r="I4" s="33"/>
      <c r="J4" s="116" t="s">
        <v>1</v>
      </c>
    </row>
    <row r="5" spans="1:12" s="2" customFormat="1" ht="18" customHeight="1" x14ac:dyDescent="0.2">
      <c r="A5" s="117"/>
      <c r="B5" s="130"/>
      <c r="C5" s="117"/>
      <c r="D5" s="35" t="s">
        <v>2</v>
      </c>
      <c r="E5" s="35" t="s">
        <v>46</v>
      </c>
      <c r="F5" s="36" t="s">
        <v>37</v>
      </c>
      <c r="G5" s="77"/>
      <c r="H5" s="35" t="s">
        <v>38</v>
      </c>
      <c r="I5" s="35" t="s">
        <v>47</v>
      </c>
      <c r="J5" s="117"/>
    </row>
    <row r="6" spans="1:12" s="2" customFormat="1" ht="17.25" customHeight="1" x14ac:dyDescent="0.2">
      <c r="A6" s="57" t="s">
        <v>57</v>
      </c>
      <c r="B6" s="66"/>
      <c r="C6" s="69"/>
      <c r="D6" s="69"/>
      <c r="E6" s="69"/>
      <c r="F6" s="69"/>
      <c r="G6" s="70"/>
      <c r="H6" s="69"/>
      <c r="I6" s="69"/>
      <c r="J6" s="69"/>
      <c r="K6" s="5"/>
      <c r="L6" s="5"/>
    </row>
    <row r="7" spans="1:12" s="2" customFormat="1" ht="17.25" customHeight="1" x14ac:dyDescent="0.2">
      <c r="A7" s="46" t="s">
        <v>58</v>
      </c>
      <c r="B7" s="71"/>
      <c r="C7" s="71"/>
      <c r="D7" s="71"/>
      <c r="E7" s="71"/>
      <c r="F7" s="71"/>
      <c r="G7" s="70"/>
      <c r="H7" s="71"/>
      <c r="I7" s="71"/>
      <c r="J7" s="71"/>
      <c r="K7" s="5"/>
      <c r="L7" s="5"/>
    </row>
    <row r="8" spans="1:12" s="2" customFormat="1" ht="17.25" customHeight="1" x14ac:dyDescent="0.2">
      <c r="A8" s="46" t="s">
        <v>76</v>
      </c>
      <c r="B8" s="71"/>
      <c r="C8" s="71"/>
      <c r="D8" s="71"/>
      <c r="E8" s="71"/>
      <c r="F8" s="71"/>
      <c r="G8" s="70"/>
      <c r="H8" s="71"/>
      <c r="I8" s="71"/>
      <c r="J8" s="71"/>
      <c r="K8" s="5"/>
      <c r="L8" s="5"/>
    </row>
    <row r="9" spans="1:12" s="7" customFormat="1" ht="17.25" customHeight="1" x14ac:dyDescent="0.2">
      <c r="A9" s="47" t="s">
        <v>59</v>
      </c>
      <c r="B9" s="67">
        <v>2000</v>
      </c>
      <c r="C9" s="67">
        <f>C10</f>
        <v>2000</v>
      </c>
      <c r="D9" s="67"/>
      <c r="E9" s="67">
        <f>E10</f>
        <v>2000</v>
      </c>
      <c r="F9" s="67"/>
      <c r="G9" s="65"/>
      <c r="H9" s="67"/>
      <c r="I9" s="67"/>
      <c r="J9" s="67"/>
      <c r="K9" s="6">
        <f>SUM(D9:J9)</f>
        <v>2000</v>
      </c>
      <c r="L9" s="6"/>
    </row>
    <row r="10" spans="1:12" s="7" customFormat="1" ht="17.25" customHeight="1" x14ac:dyDescent="0.2">
      <c r="A10" s="58" t="s">
        <v>60</v>
      </c>
      <c r="B10" s="72">
        <v>2000</v>
      </c>
      <c r="C10" s="72">
        <v>2000</v>
      </c>
      <c r="D10" s="72"/>
      <c r="E10" s="72">
        <v>2000</v>
      </c>
      <c r="F10" s="72"/>
      <c r="G10" s="73"/>
      <c r="H10" s="72"/>
      <c r="I10" s="72"/>
      <c r="J10" s="72"/>
      <c r="K10" s="6"/>
      <c r="L10" s="6"/>
    </row>
    <row r="11" spans="1:12" s="7" customFormat="1" ht="17.25" customHeight="1" x14ac:dyDescent="0.2">
      <c r="A11" s="47" t="s">
        <v>61</v>
      </c>
      <c r="B11" s="67">
        <v>36000</v>
      </c>
      <c r="C11" s="67">
        <f>C12</f>
        <v>27000</v>
      </c>
      <c r="D11" s="67"/>
      <c r="E11" s="67">
        <f>E12</f>
        <v>27000</v>
      </c>
      <c r="F11" s="67"/>
      <c r="G11" s="65"/>
      <c r="H11" s="67"/>
      <c r="I11" s="67"/>
      <c r="J11" s="67"/>
      <c r="K11" s="6">
        <f>SUM(D11:J11)</f>
        <v>27000</v>
      </c>
      <c r="L11" s="6"/>
    </row>
    <row r="12" spans="1:12" s="7" customFormat="1" ht="17.25" customHeight="1" x14ac:dyDescent="0.2">
      <c r="A12" s="58" t="s">
        <v>62</v>
      </c>
      <c r="B12" s="72">
        <v>36000</v>
      </c>
      <c r="C12" s="72">
        <v>27000</v>
      </c>
      <c r="D12" s="72"/>
      <c r="E12" s="72">
        <v>27000</v>
      </c>
      <c r="F12" s="72"/>
      <c r="G12" s="73"/>
      <c r="H12" s="72"/>
      <c r="I12" s="72"/>
      <c r="J12" s="72"/>
      <c r="K12" s="6"/>
      <c r="L12" s="6"/>
    </row>
    <row r="13" spans="1:12" s="7" customFormat="1" ht="17.25" customHeight="1" x14ac:dyDescent="0.2">
      <c r="A13" s="47" t="s">
        <v>63</v>
      </c>
      <c r="B13" s="67">
        <f>B14+B15</f>
        <v>48745000</v>
      </c>
      <c r="C13" s="67">
        <f t="shared" ref="C13:J13" si="0">SUM(C14:C15)</f>
        <v>45419000</v>
      </c>
      <c r="D13" s="67"/>
      <c r="E13" s="67">
        <f>SUM(E14:E15)</f>
        <v>8828000</v>
      </c>
      <c r="F13" s="67"/>
      <c r="G13" s="65"/>
      <c r="H13" s="67">
        <f t="shared" si="0"/>
        <v>27763000</v>
      </c>
      <c r="I13" s="67"/>
      <c r="J13" s="67">
        <f t="shared" si="0"/>
        <v>8828000</v>
      </c>
      <c r="K13" s="39">
        <f>SUM(D13:J13)</f>
        <v>45419000</v>
      </c>
      <c r="L13" s="6"/>
    </row>
    <row r="14" spans="1:12" s="7" customFormat="1" ht="17.25" customHeight="1" x14ac:dyDescent="0.2">
      <c r="A14" s="58" t="s">
        <v>127</v>
      </c>
      <c r="B14" s="72">
        <v>47463000</v>
      </c>
      <c r="C14" s="72">
        <v>44141000</v>
      </c>
      <c r="D14" s="72"/>
      <c r="E14" s="72">
        <v>8828000</v>
      </c>
      <c r="F14" s="72"/>
      <c r="G14" s="73"/>
      <c r="H14" s="72">
        <v>26485000</v>
      </c>
      <c r="I14" s="72"/>
      <c r="J14" s="72">
        <v>8828000</v>
      </c>
      <c r="K14" s="6"/>
      <c r="L14" s="6"/>
    </row>
    <row r="15" spans="1:12" s="7" customFormat="1" ht="17.25" customHeight="1" x14ac:dyDescent="0.2">
      <c r="A15" s="58" t="s">
        <v>128</v>
      </c>
      <c r="B15" s="72">
        <v>1282000</v>
      </c>
      <c r="C15" s="72">
        <v>1278000</v>
      </c>
      <c r="D15" s="72"/>
      <c r="E15" s="72"/>
      <c r="F15" s="72"/>
      <c r="G15" s="73"/>
      <c r="H15" s="72">
        <f>C15</f>
        <v>1278000</v>
      </c>
      <c r="I15" s="72"/>
      <c r="J15" s="72"/>
      <c r="K15" s="6"/>
      <c r="L15" s="6"/>
    </row>
    <row r="16" spans="1:12" s="7" customFormat="1" ht="17.25" customHeight="1" x14ac:dyDescent="0.2">
      <c r="A16" s="47" t="s">
        <v>64</v>
      </c>
      <c r="B16" s="67">
        <f>SUM(B17:B21)</f>
        <v>5420000</v>
      </c>
      <c r="C16" s="67">
        <f t="shared" ref="C16:H16" si="1">SUM(C17:C21)</f>
        <v>6090000</v>
      </c>
      <c r="D16" s="67">
        <f t="shared" si="1"/>
        <v>1130000</v>
      </c>
      <c r="E16" s="67"/>
      <c r="F16" s="67">
        <f t="shared" si="1"/>
        <v>1620000</v>
      </c>
      <c r="G16" s="65"/>
      <c r="H16" s="67">
        <f t="shared" si="1"/>
        <v>3340000</v>
      </c>
      <c r="I16" s="67"/>
      <c r="J16" s="67"/>
      <c r="K16" s="6">
        <f>SUM(D16:J16)</f>
        <v>6090000</v>
      </c>
      <c r="L16" s="6"/>
    </row>
    <row r="17" spans="1:12" s="2" customFormat="1" ht="17.25" customHeight="1" x14ac:dyDescent="0.2">
      <c r="A17" s="59" t="s">
        <v>65</v>
      </c>
      <c r="B17" s="71">
        <v>780000</v>
      </c>
      <c r="C17" s="71">
        <v>690000</v>
      </c>
      <c r="D17" s="71">
        <f>C17</f>
        <v>690000</v>
      </c>
      <c r="E17" s="71"/>
      <c r="F17" s="71"/>
      <c r="G17" s="70"/>
      <c r="H17" s="71"/>
      <c r="I17" s="71"/>
      <c r="J17" s="71"/>
      <c r="K17" s="5"/>
      <c r="L17" s="5"/>
    </row>
    <row r="18" spans="1:12" s="2" customFormat="1" ht="17.25" customHeight="1" x14ac:dyDescent="0.2">
      <c r="A18" s="59" t="s">
        <v>200</v>
      </c>
      <c r="B18" s="71">
        <v>0</v>
      </c>
      <c r="C18" s="71">
        <v>90000</v>
      </c>
      <c r="D18" s="71">
        <f>C18</f>
        <v>90000</v>
      </c>
      <c r="E18" s="71"/>
      <c r="F18" s="71"/>
      <c r="G18" s="70"/>
      <c r="H18" s="71"/>
      <c r="I18" s="71"/>
      <c r="J18" s="71"/>
      <c r="K18" s="5"/>
      <c r="L18" s="5"/>
    </row>
    <row r="19" spans="1:12" s="2" customFormat="1" ht="17.25" customHeight="1" x14ac:dyDescent="0.2">
      <c r="A19" s="59" t="s">
        <v>66</v>
      </c>
      <c r="B19" s="71">
        <v>250000</v>
      </c>
      <c r="C19" s="71">
        <v>350000</v>
      </c>
      <c r="D19" s="71">
        <f>C19</f>
        <v>350000</v>
      </c>
      <c r="E19" s="71"/>
      <c r="F19" s="71"/>
      <c r="G19" s="70"/>
      <c r="H19" s="71"/>
      <c r="I19" s="71"/>
      <c r="J19" s="71"/>
      <c r="K19" s="5"/>
      <c r="L19" s="5"/>
    </row>
    <row r="20" spans="1:12" s="2" customFormat="1" ht="17.25" customHeight="1" x14ac:dyDescent="0.2">
      <c r="A20" s="59" t="s">
        <v>67</v>
      </c>
      <c r="B20" s="71">
        <v>1600000</v>
      </c>
      <c r="C20" s="71">
        <v>1620000</v>
      </c>
      <c r="D20" s="71"/>
      <c r="E20" s="71"/>
      <c r="F20" s="71">
        <f>C20</f>
        <v>1620000</v>
      </c>
      <c r="G20" s="70"/>
      <c r="H20" s="71"/>
      <c r="I20" s="71"/>
      <c r="J20" s="71"/>
      <c r="K20" s="5"/>
      <c r="L20" s="5"/>
    </row>
    <row r="21" spans="1:12" s="2" customFormat="1" ht="17.25" customHeight="1" x14ac:dyDescent="0.2">
      <c r="A21" s="59" t="s">
        <v>68</v>
      </c>
      <c r="B21" s="71">
        <v>2790000</v>
      </c>
      <c r="C21" s="71">
        <v>3340000</v>
      </c>
      <c r="D21" s="71"/>
      <c r="E21" s="71"/>
      <c r="F21" s="71"/>
      <c r="G21" s="70"/>
      <c r="H21" s="71">
        <f>C21</f>
        <v>3340000</v>
      </c>
      <c r="I21" s="71"/>
      <c r="J21" s="71"/>
      <c r="K21" s="5"/>
      <c r="L21" s="5"/>
    </row>
    <row r="22" spans="1:12" s="7" customFormat="1" ht="17.25" customHeight="1" x14ac:dyDescent="0.2">
      <c r="A22" s="47" t="s">
        <v>69</v>
      </c>
      <c r="B22" s="67">
        <f>B23+B24</f>
        <v>14439651</v>
      </c>
      <c r="C22" s="67">
        <f>SUM(C23:C24)</f>
        <v>11207060</v>
      </c>
      <c r="D22" s="67"/>
      <c r="E22" s="67">
        <f>SUM(E24:E24)</f>
        <v>10566300</v>
      </c>
      <c r="F22" s="67"/>
      <c r="G22" s="65"/>
      <c r="H22" s="67">
        <f>H23</f>
        <v>640760</v>
      </c>
      <c r="I22" s="67"/>
      <c r="J22" s="67"/>
      <c r="K22" s="6">
        <f>SUM(D22:J22)</f>
        <v>11207060</v>
      </c>
      <c r="L22" s="6"/>
    </row>
    <row r="23" spans="1:12" s="7" customFormat="1" ht="17.25" customHeight="1" x14ac:dyDescent="0.2">
      <c r="A23" s="58" t="s">
        <v>71</v>
      </c>
      <c r="B23" s="72">
        <v>4247400</v>
      </c>
      <c r="C23" s="72">
        <v>640760</v>
      </c>
      <c r="D23" s="72"/>
      <c r="E23" s="72"/>
      <c r="F23" s="72"/>
      <c r="G23" s="73"/>
      <c r="H23" s="72">
        <f>C23</f>
        <v>640760</v>
      </c>
      <c r="I23" s="72"/>
      <c r="J23" s="72"/>
      <c r="K23" s="6"/>
      <c r="L23" s="6"/>
    </row>
    <row r="24" spans="1:12" s="7" customFormat="1" ht="17.25" customHeight="1" x14ac:dyDescent="0.2">
      <c r="A24" s="58" t="s">
        <v>70</v>
      </c>
      <c r="B24" s="72">
        <v>10192251</v>
      </c>
      <c r="C24" s="72">
        <v>10566300</v>
      </c>
      <c r="D24" s="72"/>
      <c r="E24" s="72">
        <f>C24</f>
        <v>10566300</v>
      </c>
      <c r="F24" s="72"/>
      <c r="G24" s="73"/>
      <c r="H24" s="72"/>
      <c r="I24" s="72"/>
      <c r="J24" s="72"/>
      <c r="K24" s="6"/>
      <c r="L24" s="6"/>
    </row>
    <row r="25" spans="1:12" s="7" customFormat="1" ht="17.25" customHeight="1" x14ac:dyDescent="0.2">
      <c r="A25" s="58" t="s">
        <v>211</v>
      </c>
      <c r="B25" s="72">
        <v>0</v>
      </c>
      <c r="C25" s="72">
        <f>C26</f>
        <v>63000</v>
      </c>
      <c r="D25" s="72"/>
      <c r="E25" s="72"/>
      <c r="F25" s="72"/>
      <c r="G25" s="73"/>
      <c r="H25" s="72"/>
      <c r="I25" s="72"/>
      <c r="J25" s="72">
        <f>J26</f>
        <v>63000</v>
      </c>
      <c r="K25" s="6"/>
      <c r="L25" s="6"/>
    </row>
    <row r="26" spans="1:12" s="7" customFormat="1" ht="17.25" customHeight="1" x14ac:dyDescent="0.2">
      <c r="A26" s="58" t="s">
        <v>212</v>
      </c>
      <c r="B26" s="72">
        <v>0</v>
      </c>
      <c r="C26" s="72">
        <v>63000</v>
      </c>
      <c r="D26" s="72"/>
      <c r="E26" s="72"/>
      <c r="F26" s="72"/>
      <c r="G26" s="73"/>
      <c r="H26" s="72"/>
      <c r="I26" s="72"/>
      <c r="J26" s="72">
        <v>63000</v>
      </c>
      <c r="K26" s="6"/>
      <c r="L26" s="6"/>
    </row>
    <row r="27" spans="1:12" s="7" customFormat="1" ht="17.25" customHeight="1" x14ac:dyDescent="0.2">
      <c r="A27" s="47" t="s">
        <v>72</v>
      </c>
      <c r="B27" s="67">
        <f>B28+B29</f>
        <v>352000</v>
      </c>
      <c r="C27" s="67">
        <f>C28+C29</f>
        <v>652000</v>
      </c>
      <c r="D27" s="67"/>
      <c r="E27" s="67">
        <f>E28+E29</f>
        <v>2000</v>
      </c>
      <c r="F27" s="67">
        <f>F28+F29</f>
        <v>250000</v>
      </c>
      <c r="G27" s="65"/>
      <c r="H27" s="67">
        <f>H29</f>
        <v>400000</v>
      </c>
      <c r="I27" s="67"/>
      <c r="J27" s="67"/>
      <c r="K27" s="6">
        <f>SUM(D27:J27)</f>
        <v>652000</v>
      </c>
      <c r="L27" s="6"/>
    </row>
    <row r="28" spans="1:12" s="7" customFormat="1" ht="17.25" customHeight="1" x14ac:dyDescent="0.2">
      <c r="A28" s="47" t="s">
        <v>73</v>
      </c>
      <c r="B28" s="67">
        <v>2000</v>
      </c>
      <c r="C28" s="67">
        <v>2000</v>
      </c>
      <c r="D28" s="67"/>
      <c r="E28" s="67">
        <f>C28</f>
        <v>2000</v>
      </c>
      <c r="F28" s="67"/>
      <c r="G28" s="65"/>
      <c r="H28" s="67"/>
      <c r="I28" s="67"/>
      <c r="J28" s="67"/>
      <c r="K28" s="6"/>
      <c r="L28" s="6"/>
    </row>
    <row r="29" spans="1:12" s="2" customFormat="1" ht="17.25" customHeight="1" x14ac:dyDescent="0.2">
      <c r="A29" s="47" t="s">
        <v>53</v>
      </c>
      <c r="B29" s="68">
        <v>350000</v>
      </c>
      <c r="C29" s="68">
        <v>650000</v>
      </c>
      <c r="D29" s="74"/>
      <c r="E29" s="68"/>
      <c r="F29" s="68">
        <v>250000</v>
      </c>
      <c r="G29" s="65"/>
      <c r="H29" s="68">
        <v>400000</v>
      </c>
      <c r="I29" s="68"/>
      <c r="J29" s="75"/>
      <c r="K29" s="5"/>
      <c r="L29" s="5"/>
    </row>
    <row r="30" spans="1:12" s="2" customFormat="1" ht="17.25" customHeight="1" x14ac:dyDescent="0.2">
      <c r="A30" s="47" t="s">
        <v>54</v>
      </c>
      <c r="B30" s="67">
        <f>B9+B11+B13+B16+B22+B27</f>
        <v>68994651</v>
      </c>
      <c r="C30" s="65">
        <f>C9+C11+C13+C16+C22+C25+C27</f>
        <v>63460060</v>
      </c>
      <c r="D30" s="67">
        <f>D9+D11+D13+D16+D22+D27</f>
        <v>1130000</v>
      </c>
      <c r="E30" s="65">
        <f>E9+E11+E13+E16+E22+E27</f>
        <v>19425300</v>
      </c>
      <c r="F30" s="65">
        <f>F9+F11+F13+F16+F22+F27</f>
        <v>1870000</v>
      </c>
      <c r="G30" s="65"/>
      <c r="H30" s="65">
        <f>H9+H11+H13+H16+H22+H27</f>
        <v>32143760</v>
      </c>
      <c r="I30" s="65"/>
      <c r="J30" s="65">
        <f>J9+J11+J13+J16+J22+J25+J27</f>
        <v>8891000</v>
      </c>
      <c r="K30" s="5">
        <f>SUM(D30:J30)</f>
        <v>63460060</v>
      </c>
      <c r="L30" s="5"/>
    </row>
    <row r="31" spans="1:12" s="2" customFormat="1" ht="17.25" customHeight="1" x14ac:dyDescent="0.2">
      <c r="A31" s="49" t="s">
        <v>74</v>
      </c>
      <c r="B31" s="66"/>
      <c r="C31" s="66"/>
      <c r="D31" s="66"/>
      <c r="E31" s="66"/>
      <c r="F31" s="66"/>
      <c r="G31" s="65"/>
      <c r="H31" s="66"/>
      <c r="I31" s="66"/>
      <c r="J31" s="66"/>
      <c r="K31" s="5"/>
      <c r="L31" s="5"/>
    </row>
    <row r="32" spans="1:12" s="2" customFormat="1" ht="14.25" customHeight="1" x14ac:dyDescent="0.2">
      <c r="A32" s="47" t="s">
        <v>75</v>
      </c>
      <c r="B32" s="67">
        <f>SUM(B33:B59)</f>
        <v>64245585</v>
      </c>
      <c r="C32" s="67">
        <f>SUM(C33:C59)</f>
        <v>58032885</v>
      </c>
      <c r="D32" s="67">
        <f>SUM(D33:D59)</f>
        <v>10836000</v>
      </c>
      <c r="E32" s="67">
        <f>SUM(E33:E59)</f>
        <v>28696187</v>
      </c>
      <c r="F32" s="67">
        <f>SUM(F33:F59)</f>
        <v>572000</v>
      </c>
      <c r="G32" s="65"/>
      <c r="H32" s="67">
        <f>SUM(H33:H59)</f>
        <v>13146000</v>
      </c>
      <c r="I32" s="67">
        <f>SUM(I33:I59)</f>
        <v>4782698</v>
      </c>
      <c r="J32" s="67"/>
      <c r="K32" s="5">
        <f>SUM(D32:I32)</f>
        <v>58032885</v>
      </c>
      <c r="L32" s="5"/>
    </row>
    <row r="33" spans="1:15" s="2" customFormat="1" ht="14.25" customHeight="1" x14ac:dyDescent="0.2">
      <c r="A33" s="47" t="s">
        <v>77</v>
      </c>
      <c r="B33" s="67">
        <v>20070960</v>
      </c>
      <c r="C33" s="67">
        <f t="shared" ref="C33:C57" si="2">SUM(D33:I33)</f>
        <v>18761470</v>
      </c>
      <c r="D33" s="67"/>
      <c r="E33" s="67">
        <f>M108*0.78</f>
        <v>16081260</v>
      </c>
      <c r="F33" s="67"/>
      <c r="G33" s="65"/>
      <c r="H33" s="67"/>
      <c r="I33" s="67">
        <f>M108*0.13</f>
        <v>2680210</v>
      </c>
      <c r="J33" s="67"/>
      <c r="K33" s="5"/>
      <c r="L33" s="5"/>
      <c r="M33" s="9"/>
      <c r="N33" s="9"/>
      <c r="O33" s="9"/>
    </row>
    <row r="34" spans="1:15" s="2" customFormat="1" ht="14.25" customHeight="1" x14ac:dyDescent="0.2">
      <c r="A34" s="47" t="s">
        <v>78</v>
      </c>
      <c r="B34" s="67">
        <v>705250</v>
      </c>
      <c r="C34" s="67">
        <f>E34+I34</f>
        <v>435890</v>
      </c>
      <c r="D34" s="67"/>
      <c r="E34" s="67">
        <f>M109*0.78</f>
        <v>373620</v>
      </c>
      <c r="F34" s="67"/>
      <c r="G34" s="65"/>
      <c r="H34" s="67"/>
      <c r="I34" s="67">
        <f>M109*0.13</f>
        <v>62270</v>
      </c>
      <c r="J34" s="67"/>
      <c r="K34" s="5"/>
      <c r="L34" s="5"/>
      <c r="M34" s="9"/>
      <c r="N34" s="9"/>
      <c r="O34" s="9"/>
    </row>
    <row r="35" spans="1:15" s="2" customFormat="1" ht="14.25" customHeight="1" x14ac:dyDescent="0.2">
      <c r="A35" s="47" t="s">
        <v>79</v>
      </c>
      <c r="B35" s="67">
        <v>3503500</v>
      </c>
      <c r="C35" s="67">
        <f t="shared" si="2"/>
        <v>3367000</v>
      </c>
      <c r="D35" s="67"/>
      <c r="E35" s="67">
        <f>M110*0.78</f>
        <v>2886000</v>
      </c>
      <c r="F35" s="67"/>
      <c r="G35" s="65"/>
      <c r="H35" s="67"/>
      <c r="I35" s="67">
        <f>M110*0.13</f>
        <v>481000</v>
      </c>
      <c r="J35" s="67"/>
      <c r="K35" s="5"/>
      <c r="L35" s="5"/>
    </row>
    <row r="36" spans="1:15" s="2" customFormat="1" ht="14.25" customHeight="1" x14ac:dyDescent="0.2">
      <c r="A36" s="47" t="s">
        <v>80</v>
      </c>
      <c r="B36" s="67">
        <v>11628000</v>
      </c>
      <c r="C36" s="67">
        <f t="shared" si="2"/>
        <v>9078000</v>
      </c>
      <c r="D36" s="67">
        <v>330000</v>
      </c>
      <c r="E36" s="67"/>
      <c r="F36" s="67">
        <v>355000</v>
      </c>
      <c r="G36" s="65"/>
      <c r="H36" s="67">
        <v>8393000</v>
      </c>
      <c r="I36" s="67"/>
      <c r="J36" s="67"/>
      <c r="K36" s="5"/>
      <c r="L36" s="5"/>
    </row>
    <row r="37" spans="1:15" s="2" customFormat="1" ht="14.25" customHeight="1" x14ac:dyDescent="0.2">
      <c r="A37" s="47" t="s">
        <v>81</v>
      </c>
      <c r="B37" s="67">
        <v>2561200</v>
      </c>
      <c r="C37" s="67">
        <f>SUM(D37:I37)</f>
        <v>1638930</v>
      </c>
      <c r="D37" s="67">
        <v>219000</v>
      </c>
      <c r="E37" s="67">
        <f>M112*0.78</f>
        <v>719940</v>
      </c>
      <c r="F37" s="67"/>
      <c r="G37" s="65"/>
      <c r="H37" s="67">
        <v>580000</v>
      </c>
      <c r="I37" s="67">
        <f>M112*0.13</f>
        <v>119990</v>
      </c>
      <c r="J37" s="67"/>
      <c r="K37" s="5"/>
      <c r="L37" s="5"/>
    </row>
    <row r="38" spans="1:15" s="2" customFormat="1" ht="14.25" customHeight="1" x14ac:dyDescent="0.2">
      <c r="A38" s="47" t="s">
        <v>83</v>
      </c>
      <c r="B38" s="67">
        <v>4681650</v>
      </c>
      <c r="C38" s="67">
        <f t="shared" si="2"/>
        <v>4208200</v>
      </c>
      <c r="D38" s="67">
        <v>2750000</v>
      </c>
      <c r="E38" s="67">
        <f>M113*0.78</f>
        <v>1029600</v>
      </c>
      <c r="F38" s="67">
        <v>17000</v>
      </c>
      <c r="G38" s="65"/>
      <c r="H38" s="67">
        <v>240000</v>
      </c>
      <c r="I38" s="67">
        <f>M113*0.13</f>
        <v>171600</v>
      </c>
      <c r="J38" s="67"/>
      <c r="K38" s="5"/>
      <c r="L38" s="5"/>
    </row>
    <row r="39" spans="1:15" s="2" customFormat="1" ht="14.25" customHeight="1" x14ac:dyDescent="0.2">
      <c r="A39" s="47" t="s">
        <v>210</v>
      </c>
      <c r="B39" s="67">
        <v>91000</v>
      </c>
      <c r="C39" s="67">
        <f t="shared" si="2"/>
        <v>136500</v>
      </c>
      <c r="D39" s="67"/>
      <c r="E39" s="67">
        <f t="shared" ref="E39:E45" si="3">M114*0.78</f>
        <v>117000</v>
      </c>
      <c r="F39" s="67"/>
      <c r="G39" s="65"/>
      <c r="H39" s="67"/>
      <c r="I39" s="67">
        <f t="shared" ref="I39:I45" si="4">M114*0.13</f>
        <v>19500</v>
      </c>
      <c r="J39" s="67"/>
      <c r="K39" s="5"/>
      <c r="L39" s="5"/>
    </row>
    <row r="40" spans="1:15" s="2" customFormat="1" ht="14.25" customHeight="1" x14ac:dyDescent="0.2">
      <c r="A40" s="47" t="s">
        <v>85</v>
      </c>
      <c r="B40" s="67">
        <v>1094770</v>
      </c>
      <c r="C40" s="67">
        <f t="shared" si="2"/>
        <v>701050</v>
      </c>
      <c r="D40" s="67">
        <v>487000</v>
      </c>
      <c r="E40" s="67">
        <f t="shared" si="3"/>
        <v>120900</v>
      </c>
      <c r="F40" s="67"/>
      <c r="G40" s="65"/>
      <c r="H40" s="67">
        <v>73000</v>
      </c>
      <c r="I40" s="67">
        <f t="shared" si="4"/>
        <v>20150</v>
      </c>
      <c r="J40" s="67"/>
      <c r="K40" s="5"/>
      <c r="L40" s="5"/>
    </row>
    <row r="41" spans="1:15" s="2" customFormat="1" ht="14.25" customHeight="1" x14ac:dyDescent="0.2">
      <c r="A41" s="47" t="s">
        <v>86</v>
      </c>
      <c r="B41" s="67">
        <v>236600</v>
      </c>
      <c r="C41" s="67">
        <f t="shared" si="2"/>
        <v>580580</v>
      </c>
      <c r="D41" s="67"/>
      <c r="E41" s="67">
        <f t="shared" si="3"/>
        <v>497640</v>
      </c>
      <c r="F41" s="67"/>
      <c r="G41" s="65"/>
      <c r="H41" s="67"/>
      <c r="I41" s="67">
        <f t="shared" si="4"/>
        <v>82940</v>
      </c>
      <c r="J41" s="67"/>
      <c r="K41" s="5"/>
      <c r="L41" s="5"/>
    </row>
    <row r="42" spans="1:15" s="2" customFormat="1" ht="14.25" customHeight="1" x14ac:dyDescent="0.2">
      <c r="A42" s="47" t="s">
        <v>87</v>
      </c>
      <c r="B42" s="67">
        <v>5912800</v>
      </c>
      <c r="C42" s="67">
        <f t="shared" si="2"/>
        <v>5295100</v>
      </c>
      <c r="D42" s="67">
        <v>3563000</v>
      </c>
      <c r="E42" s="67">
        <f t="shared" si="3"/>
        <v>631800</v>
      </c>
      <c r="F42" s="67"/>
      <c r="G42" s="65"/>
      <c r="H42" s="67">
        <v>995000</v>
      </c>
      <c r="I42" s="67">
        <f t="shared" si="4"/>
        <v>105300</v>
      </c>
      <c r="J42" s="67"/>
      <c r="K42" s="5"/>
      <c r="L42" s="5"/>
    </row>
    <row r="43" spans="1:15" s="2" customFormat="1" ht="14.25" customHeight="1" x14ac:dyDescent="0.2">
      <c r="A43" s="47" t="s">
        <v>88</v>
      </c>
      <c r="B43" s="67">
        <v>237510</v>
      </c>
      <c r="C43" s="67">
        <f t="shared" si="2"/>
        <v>182000</v>
      </c>
      <c r="D43" s="67"/>
      <c r="E43" s="67">
        <f t="shared" si="3"/>
        <v>156000</v>
      </c>
      <c r="F43" s="67"/>
      <c r="G43" s="65"/>
      <c r="H43" s="67"/>
      <c r="I43" s="67">
        <f t="shared" si="4"/>
        <v>26000</v>
      </c>
      <c r="J43" s="67"/>
      <c r="K43" s="5"/>
      <c r="L43" s="5"/>
    </row>
    <row r="44" spans="1:15" s="2" customFormat="1" ht="14.25" customHeight="1" x14ac:dyDescent="0.2">
      <c r="A44" s="47" t="s">
        <v>89</v>
      </c>
      <c r="B44" s="67">
        <v>191100</v>
      </c>
      <c r="C44" s="67">
        <f t="shared" si="2"/>
        <v>191100</v>
      </c>
      <c r="D44" s="67"/>
      <c r="E44" s="67">
        <f t="shared" si="3"/>
        <v>163800</v>
      </c>
      <c r="F44" s="67"/>
      <c r="G44" s="65"/>
      <c r="H44" s="67"/>
      <c r="I44" s="67">
        <f t="shared" si="4"/>
        <v>27300</v>
      </c>
      <c r="J44" s="67"/>
      <c r="K44" s="5"/>
      <c r="L44" s="5"/>
    </row>
    <row r="45" spans="1:15" s="2" customFormat="1" ht="14.25" customHeight="1" x14ac:dyDescent="0.2">
      <c r="A45" s="47" t="s">
        <v>90</v>
      </c>
      <c r="B45" s="67">
        <v>2184000</v>
      </c>
      <c r="C45" s="67">
        <f t="shared" si="2"/>
        <v>2184000</v>
      </c>
      <c r="D45" s="67"/>
      <c r="E45" s="67">
        <f t="shared" si="3"/>
        <v>1872000</v>
      </c>
      <c r="F45" s="67"/>
      <c r="G45" s="65"/>
      <c r="H45" s="67"/>
      <c r="I45" s="67">
        <f t="shared" si="4"/>
        <v>312000</v>
      </c>
      <c r="J45" s="67"/>
      <c r="K45" s="5"/>
      <c r="L45" s="5"/>
    </row>
    <row r="46" spans="1:15" s="2" customFormat="1" ht="14.25" customHeight="1" x14ac:dyDescent="0.2">
      <c r="A46" s="47" t="s">
        <v>92</v>
      </c>
      <c r="B46" s="67">
        <v>300300</v>
      </c>
      <c r="C46" s="67">
        <f>SUM(D46:I46)</f>
        <v>300300</v>
      </c>
      <c r="D46" s="67"/>
      <c r="E46" s="67">
        <f>M121*0.78</f>
        <v>257400</v>
      </c>
      <c r="F46" s="67"/>
      <c r="G46" s="65"/>
      <c r="H46" s="67"/>
      <c r="I46" s="67">
        <f>M121*0.13</f>
        <v>42900</v>
      </c>
      <c r="J46" s="67"/>
      <c r="K46" s="5"/>
      <c r="L46" s="5"/>
    </row>
    <row r="47" spans="1:15" s="2" customFormat="1" ht="14.25" customHeight="1" x14ac:dyDescent="0.2">
      <c r="A47" s="47" t="s">
        <v>91</v>
      </c>
      <c r="B47" s="67">
        <v>1630000</v>
      </c>
      <c r="C47" s="67">
        <f>SUM(D47:I47)</f>
        <v>1730000</v>
      </c>
      <c r="D47" s="67">
        <v>1630000</v>
      </c>
      <c r="E47" s="67"/>
      <c r="F47" s="67"/>
      <c r="G47" s="65"/>
      <c r="H47" s="67">
        <v>100000</v>
      </c>
      <c r="I47" s="67"/>
      <c r="J47" s="67"/>
      <c r="K47" s="5"/>
      <c r="L47" s="5"/>
    </row>
    <row r="48" spans="1:15" s="2" customFormat="1" ht="14.25" customHeight="1" x14ac:dyDescent="0.2">
      <c r="A48" s="47" t="s">
        <v>93</v>
      </c>
      <c r="B48" s="67">
        <v>97370</v>
      </c>
      <c r="C48" s="67">
        <f t="shared" si="2"/>
        <v>97370</v>
      </c>
      <c r="D48" s="67"/>
      <c r="E48" s="67">
        <f t="shared" ref="E48" si="5">M122*0.78</f>
        <v>83460</v>
      </c>
      <c r="F48" s="67"/>
      <c r="G48" s="65"/>
      <c r="H48" s="67"/>
      <c r="I48" s="67">
        <f>M122*0.13</f>
        <v>13910</v>
      </c>
      <c r="J48" s="67"/>
      <c r="K48" s="5"/>
      <c r="L48" s="5"/>
    </row>
    <row r="49" spans="1:12" s="2" customFormat="1" ht="14.25" customHeight="1" x14ac:dyDescent="0.2">
      <c r="A49" s="47" t="s">
        <v>94</v>
      </c>
      <c r="B49" s="67">
        <v>1174560</v>
      </c>
      <c r="C49" s="67">
        <f t="shared" si="2"/>
        <v>1054910</v>
      </c>
      <c r="D49" s="67">
        <v>408000</v>
      </c>
      <c r="E49" s="67">
        <f>M124*0.78</f>
        <v>468780</v>
      </c>
      <c r="F49" s="67"/>
      <c r="G49" s="65"/>
      <c r="H49" s="67">
        <v>100000</v>
      </c>
      <c r="I49" s="67">
        <f>M124*0.13</f>
        <v>78130</v>
      </c>
      <c r="J49" s="67"/>
      <c r="K49" s="5"/>
      <c r="L49" s="5"/>
    </row>
    <row r="50" spans="1:12" s="2" customFormat="1" ht="14.25" customHeight="1" x14ac:dyDescent="0.2">
      <c r="A50" s="47" t="s">
        <v>208</v>
      </c>
      <c r="B50" s="67">
        <v>100000</v>
      </c>
      <c r="C50" s="67">
        <v>0</v>
      </c>
      <c r="D50" s="67"/>
      <c r="E50" s="67"/>
      <c r="F50" s="67"/>
      <c r="G50" s="65"/>
      <c r="H50" s="67"/>
      <c r="I50" s="67"/>
      <c r="J50" s="67"/>
      <c r="K50" s="5"/>
      <c r="L50" s="5"/>
    </row>
    <row r="51" spans="1:12" s="2" customFormat="1" ht="14.25" customHeight="1" x14ac:dyDescent="0.2">
      <c r="A51" s="47" t="s">
        <v>95</v>
      </c>
      <c r="B51" s="67">
        <v>726000</v>
      </c>
      <c r="C51" s="67">
        <f t="shared" si="2"/>
        <v>1390000</v>
      </c>
      <c r="D51" s="67">
        <v>620000</v>
      </c>
      <c r="E51" s="67"/>
      <c r="F51" s="67"/>
      <c r="G51" s="65"/>
      <c r="H51" s="67">
        <v>770000</v>
      </c>
      <c r="I51" s="67"/>
      <c r="J51" s="67"/>
      <c r="K51" s="5"/>
      <c r="L51" s="5"/>
    </row>
    <row r="52" spans="1:12" s="2" customFormat="1" ht="14.25" customHeight="1" x14ac:dyDescent="0.2">
      <c r="A52" s="47" t="s">
        <v>96</v>
      </c>
      <c r="B52" s="67">
        <v>200000</v>
      </c>
      <c r="C52" s="67">
        <f t="shared" si="2"/>
        <v>204000</v>
      </c>
      <c r="D52" s="67">
        <v>154000</v>
      </c>
      <c r="E52" s="67"/>
      <c r="F52" s="67"/>
      <c r="G52" s="65"/>
      <c r="H52" s="67">
        <v>50000</v>
      </c>
      <c r="I52" s="67"/>
      <c r="J52" s="67"/>
      <c r="K52" s="5"/>
      <c r="L52" s="5"/>
    </row>
    <row r="53" spans="1:12" s="2" customFormat="1" ht="14.25" customHeight="1" x14ac:dyDescent="0.2">
      <c r="A53" s="47" t="s">
        <v>98</v>
      </c>
      <c r="B53" s="67">
        <v>2501250</v>
      </c>
      <c r="C53" s="67">
        <f t="shared" si="2"/>
        <v>2388610</v>
      </c>
      <c r="D53" s="67">
        <v>226000</v>
      </c>
      <c r="E53" s="67">
        <f>M125*0.78</f>
        <v>289380</v>
      </c>
      <c r="F53" s="67">
        <v>200000</v>
      </c>
      <c r="G53" s="65"/>
      <c r="H53" s="67">
        <v>1625000</v>
      </c>
      <c r="I53" s="67">
        <f>M125*0.13</f>
        <v>48230</v>
      </c>
      <c r="J53" s="67"/>
      <c r="K53" s="5"/>
      <c r="L53" s="5"/>
    </row>
    <row r="54" spans="1:12" s="2" customFormat="1" ht="14.25" customHeight="1" x14ac:dyDescent="0.2">
      <c r="A54" s="47" t="s">
        <v>97</v>
      </c>
      <c r="B54" s="67">
        <v>555100</v>
      </c>
      <c r="C54" s="67">
        <f t="shared" si="2"/>
        <v>586040</v>
      </c>
      <c r="D54" s="67"/>
      <c r="E54" s="67">
        <f>M126*0.78</f>
        <v>502320</v>
      </c>
      <c r="F54" s="67"/>
      <c r="G54" s="65"/>
      <c r="H54" s="67"/>
      <c r="I54" s="67">
        <f>M126*0.13</f>
        <v>83720</v>
      </c>
      <c r="J54" s="67"/>
      <c r="K54" s="5"/>
      <c r="L54" s="5"/>
    </row>
    <row r="55" spans="1:12" s="2" customFormat="1" ht="14.25" customHeight="1" x14ac:dyDescent="0.2">
      <c r="A55" s="47" t="s">
        <v>100</v>
      </c>
      <c r="B55" s="67">
        <v>791700</v>
      </c>
      <c r="C55" s="67">
        <f>SUM(D55:I55)</f>
        <v>791700</v>
      </c>
      <c r="D55" s="67"/>
      <c r="E55" s="67">
        <f>M128*0.78</f>
        <v>678600</v>
      </c>
      <c r="F55" s="67"/>
      <c r="G55" s="65"/>
      <c r="H55" s="67"/>
      <c r="I55" s="67">
        <f>M128*0.13</f>
        <v>113100</v>
      </c>
      <c r="J55" s="67"/>
      <c r="K55" s="5"/>
      <c r="L55" s="5"/>
    </row>
    <row r="56" spans="1:12" s="2" customFormat="1" ht="14.25" customHeight="1" x14ac:dyDescent="0.2">
      <c r="A56" s="47" t="s">
        <v>199</v>
      </c>
      <c r="B56" s="67">
        <v>0</v>
      </c>
      <c r="C56" s="67">
        <f>SUM(D56:I56)</f>
        <v>670820</v>
      </c>
      <c r="D56" s="67">
        <v>449000</v>
      </c>
      <c r="E56" s="67">
        <v>1560</v>
      </c>
      <c r="F56" s="67"/>
      <c r="G56" s="65"/>
      <c r="H56" s="67">
        <v>220000</v>
      </c>
      <c r="I56" s="67">
        <v>260</v>
      </c>
      <c r="J56" s="67"/>
      <c r="K56" s="5"/>
      <c r="L56" s="5"/>
    </row>
    <row r="57" spans="1:12" s="2" customFormat="1" ht="14.25" customHeight="1" x14ac:dyDescent="0.2">
      <c r="A57" s="47" t="s">
        <v>99</v>
      </c>
      <c r="B57" s="67">
        <v>973700</v>
      </c>
      <c r="C57" s="67">
        <f t="shared" si="2"/>
        <v>973700</v>
      </c>
      <c r="D57" s="67"/>
      <c r="E57" s="67">
        <f>M127*0.78</f>
        <v>834600</v>
      </c>
      <c r="F57" s="67"/>
      <c r="G57" s="65"/>
      <c r="H57" s="67"/>
      <c r="I57" s="67">
        <f>M127*0.13</f>
        <v>139100</v>
      </c>
      <c r="J57" s="67"/>
      <c r="K57" s="5"/>
      <c r="L57" s="5"/>
    </row>
    <row r="58" spans="1:12" s="2" customFormat="1" ht="14.25" customHeight="1" x14ac:dyDescent="0.2">
      <c r="A58" s="47" t="s">
        <v>82</v>
      </c>
      <c r="B58" s="67">
        <v>2051765</v>
      </c>
      <c r="C58" s="67">
        <f>E58+I58</f>
        <v>1076515</v>
      </c>
      <c r="D58" s="67"/>
      <c r="E58" s="67">
        <v>922727</v>
      </c>
      <c r="F58" s="67"/>
      <c r="G58" s="65"/>
      <c r="H58" s="67"/>
      <c r="I58" s="67">
        <f>M130*0.13</f>
        <v>153788</v>
      </c>
      <c r="J58" s="67"/>
      <c r="K58" s="5"/>
      <c r="L58" s="5"/>
    </row>
    <row r="59" spans="1:12" s="2" customFormat="1" ht="14.25" customHeight="1" x14ac:dyDescent="0.2">
      <c r="A59" s="47" t="s">
        <v>101</v>
      </c>
      <c r="B59" s="67">
        <v>45500</v>
      </c>
      <c r="C59" s="67">
        <f>SUM(D59:I59)</f>
        <v>9100</v>
      </c>
      <c r="D59" s="67"/>
      <c r="E59" s="67">
        <f>M131*0.78</f>
        <v>7800</v>
      </c>
      <c r="F59" s="67"/>
      <c r="G59" s="65"/>
      <c r="H59" s="67"/>
      <c r="I59" s="67">
        <f>M131*0.13</f>
        <v>1300</v>
      </c>
      <c r="J59" s="67"/>
      <c r="K59" s="5"/>
      <c r="L59" s="5"/>
    </row>
    <row r="60" spans="1:12" s="2" customFormat="1" ht="14.25" customHeight="1" x14ac:dyDescent="0.2">
      <c r="A60" s="47" t="s">
        <v>102</v>
      </c>
      <c r="B60" s="67">
        <f>SUM(B61:B84)</f>
        <v>6457102</v>
      </c>
      <c r="C60" s="67">
        <f>SUM(C61:C84)</f>
        <v>5426099</v>
      </c>
      <c r="D60" s="67"/>
      <c r="E60" s="67"/>
      <c r="F60" s="67"/>
      <c r="G60" s="65"/>
      <c r="H60" s="67"/>
      <c r="I60" s="67"/>
      <c r="J60" s="67">
        <f>SUM(J61:J84)</f>
        <v>5426099</v>
      </c>
      <c r="K60" s="5"/>
      <c r="L60" s="5"/>
    </row>
    <row r="61" spans="1:12" s="2" customFormat="1" ht="14.25" customHeight="1" x14ac:dyDescent="0.2">
      <c r="A61" s="47" t="s">
        <v>77</v>
      </c>
      <c r="B61" s="67">
        <v>1985040</v>
      </c>
      <c r="C61" s="67">
        <f>M108*0.09</f>
        <v>1855530</v>
      </c>
      <c r="D61" s="67"/>
      <c r="E61" s="67"/>
      <c r="F61" s="67"/>
      <c r="G61" s="65"/>
      <c r="H61" s="67"/>
      <c r="I61" s="67"/>
      <c r="J61" s="67">
        <f>C61</f>
        <v>1855530</v>
      </c>
      <c r="K61" s="5"/>
      <c r="L61" s="5"/>
    </row>
    <row r="62" spans="1:12" s="2" customFormat="1" ht="14.25" customHeight="1" x14ac:dyDescent="0.2">
      <c r="A62" s="47" t="s">
        <v>78</v>
      </c>
      <c r="B62" s="67">
        <v>69750</v>
      </c>
      <c r="C62" s="67">
        <f>M109*0.09</f>
        <v>43110</v>
      </c>
      <c r="D62" s="67"/>
      <c r="E62" s="67"/>
      <c r="F62" s="67"/>
      <c r="G62" s="65"/>
      <c r="H62" s="67"/>
      <c r="I62" s="67"/>
      <c r="J62" s="67">
        <f>C62</f>
        <v>43110</v>
      </c>
      <c r="K62" s="5"/>
      <c r="L62" s="5"/>
    </row>
    <row r="63" spans="1:12" s="2" customFormat="1" ht="14.25" customHeight="1" x14ac:dyDescent="0.2">
      <c r="A63" s="47" t="s">
        <v>79</v>
      </c>
      <c r="B63" s="67">
        <v>346500</v>
      </c>
      <c r="C63" s="67">
        <f>M110*0.09</f>
        <v>333000</v>
      </c>
      <c r="D63" s="67"/>
      <c r="E63" s="67"/>
      <c r="F63" s="67"/>
      <c r="G63" s="65"/>
      <c r="H63" s="67"/>
      <c r="I63" s="67"/>
      <c r="J63" s="67">
        <f t="shared" ref="J63:J84" si="6">C63</f>
        <v>333000</v>
      </c>
      <c r="K63" s="5"/>
      <c r="L63" s="5"/>
    </row>
    <row r="64" spans="1:12" s="2" customFormat="1" ht="14.25" customHeight="1" x14ac:dyDescent="0.2">
      <c r="A64" s="47" t="s">
        <v>103</v>
      </c>
      <c r="B64" s="67">
        <v>2507000</v>
      </c>
      <c r="C64" s="67">
        <v>1855000</v>
      </c>
      <c r="D64" s="67"/>
      <c r="E64" s="67"/>
      <c r="F64" s="67"/>
      <c r="G64" s="65"/>
      <c r="H64" s="67"/>
      <c r="I64" s="67"/>
      <c r="J64" s="67">
        <f>C64</f>
        <v>1855000</v>
      </c>
      <c r="K64" s="5"/>
      <c r="L64" s="5"/>
    </row>
    <row r="65" spans="1:18" s="2" customFormat="1" ht="14.25" customHeight="1" x14ac:dyDescent="0.2">
      <c r="A65" s="47" t="s">
        <v>81</v>
      </c>
      <c r="B65" s="67">
        <v>82800</v>
      </c>
      <c r="C65" s="67">
        <f>M112*0.09</f>
        <v>83070</v>
      </c>
      <c r="D65" s="67"/>
      <c r="E65" s="67"/>
      <c r="F65" s="67"/>
      <c r="G65" s="65"/>
      <c r="H65" s="67"/>
      <c r="I65" s="67"/>
      <c r="J65" s="67">
        <f t="shared" si="6"/>
        <v>83070</v>
      </c>
      <c r="K65" s="5"/>
      <c r="L65" s="5"/>
    </row>
    <row r="66" spans="1:18" s="2" customFormat="1" ht="14.25" customHeight="1" x14ac:dyDescent="0.2">
      <c r="A66" s="47" t="s">
        <v>83</v>
      </c>
      <c r="B66" s="67">
        <v>127350</v>
      </c>
      <c r="C66" s="67">
        <f>M113*0.09</f>
        <v>118800</v>
      </c>
      <c r="D66" s="67"/>
      <c r="E66" s="67"/>
      <c r="F66" s="67"/>
      <c r="G66" s="65"/>
      <c r="H66" s="67"/>
      <c r="I66" s="67"/>
      <c r="J66" s="67">
        <f t="shared" si="6"/>
        <v>118800</v>
      </c>
      <c r="K66" s="5"/>
      <c r="L66" s="5"/>
    </row>
    <row r="67" spans="1:18" s="2" customFormat="1" ht="14.25" customHeight="1" x14ac:dyDescent="0.2">
      <c r="A67" s="47" t="s">
        <v>210</v>
      </c>
      <c r="B67" s="67">
        <v>9000</v>
      </c>
      <c r="C67" s="67">
        <f t="shared" ref="C67:C75" si="7">M114*0.09</f>
        <v>13500</v>
      </c>
      <c r="D67" s="67"/>
      <c r="E67" s="67"/>
      <c r="F67" s="67"/>
      <c r="G67" s="65"/>
      <c r="H67" s="67"/>
      <c r="I67" s="67"/>
      <c r="J67" s="67">
        <f t="shared" si="6"/>
        <v>13500</v>
      </c>
      <c r="K67" s="5"/>
      <c r="L67" s="5"/>
    </row>
    <row r="68" spans="1:18" s="2" customFormat="1" ht="14.25" customHeight="1" x14ac:dyDescent="0.2">
      <c r="A68" s="45" t="s">
        <v>85</v>
      </c>
      <c r="B68" s="68">
        <v>40230</v>
      </c>
      <c r="C68" s="68">
        <f t="shared" si="7"/>
        <v>13950</v>
      </c>
      <c r="D68" s="68"/>
      <c r="E68" s="68"/>
      <c r="F68" s="68"/>
      <c r="G68" s="65"/>
      <c r="H68" s="68"/>
      <c r="I68" s="68"/>
      <c r="J68" s="68">
        <f t="shared" si="6"/>
        <v>13950</v>
      </c>
      <c r="K68" s="5"/>
      <c r="L68" s="5"/>
    </row>
    <row r="69" spans="1:18" s="11" customFormat="1" ht="14.25" customHeight="1" x14ac:dyDescent="0.2">
      <c r="A69" s="47" t="s">
        <v>86</v>
      </c>
      <c r="B69" s="67">
        <v>23400</v>
      </c>
      <c r="C69" s="67">
        <f t="shared" si="7"/>
        <v>57420</v>
      </c>
      <c r="D69" s="67"/>
      <c r="E69" s="67"/>
      <c r="F69" s="67"/>
      <c r="G69" s="68"/>
      <c r="H69" s="67"/>
      <c r="I69" s="67"/>
      <c r="J69" s="67">
        <f t="shared" si="6"/>
        <v>57420</v>
      </c>
      <c r="K69" s="10"/>
      <c r="L69" s="10"/>
    </row>
    <row r="70" spans="1:18" s="11" customFormat="1" ht="14.25" customHeight="1" x14ac:dyDescent="0.2">
      <c r="A70" s="47" t="s">
        <v>87</v>
      </c>
      <c r="B70" s="67">
        <v>79200</v>
      </c>
      <c r="C70" s="67">
        <f t="shared" si="7"/>
        <v>72900</v>
      </c>
      <c r="D70" s="67"/>
      <c r="E70" s="67"/>
      <c r="F70" s="67"/>
      <c r="G70" s="65"/>
      <c r="H70" s="67"/>
      <c r="I70" s="67"/>
      <c r="J70" s="67">
        <f t="shared" si="6"/>
        <v>72900</v>
      </c>
      <c r="K70" s="10"/>
      <c r="L70" s="10"/>
    </row>
    <row r="71" spans="1:18" s="11" customFormat="1" ht="14.25" customHeight="1" x14ac:dyDescent="0.2">
      <c r="A71" s="47" t="s">
        <v>104</v>
      </c>
      <c r="B71" s="67">
        <v>23490</v>
      </c>
      <c r="C71" s="67">
        <f>M118*0.09</f>
        <v>18000</v>
      </c>
      <c r="D71" s="67"/>
      <c r="E71" s="67"/>
      <c r="F71" s="67"/>
      <c r="G71" s="66"/>
      <c r="H71" s="67"/>
      <c r="I71" s="67"/>
      <c r="J71" s="67">
        <f t="shared" si="6"/>
        <v>18000</v>
      </c>
      <c r="K71" s="79"/>
      <c r="L71" s="10"/>
    </row>
    <row r="72" spans="1:18" s="2" customFormat="1" ht="14.25" customHeight="1" x14ac:dyDescent="0.2">
      <c r="A72" s="47" t="s">
        <v>89</v>
      </c>
      <c r="B72" s="67">
        <v>18900</v>
      </c>
      <c r="C72" s="67">
        <f t="shared" si="7"/>
        <v>18900</v>
      </c>
      <c r="D72" s="67"/>
      <c r="E72" s="67"/>
      <c r="F72" s="67"/>
      <c r="G72" s="68"/>
      <c r="H72" s="67"/>
      <c r="I72" s="67"/>
      <c r="J72" s="67">
        <f t="shared" si="6"/>
        <v>18900</v>
      </c>
      <c r="K72" s="5"/>
      <c r="L72" s="5"/>
      <c r="N72" s="12"/>
      <c r="O72" s="12"/>
      <c r="P72" s="12"/>
      <c r="Q72" s="12"/>
      <c r="R72" s="12"/>
    </row>
    <row r="73" spans="1:18" s="2" customFormat="1" ht="14.25" customHeight="1" x14ac:dyDescent="0.2">
      <c r="A73" s="47" t="s">
        <v>90</v>
      </c>
      <c r="B73" s="67">
        <v>216000</v>
      </c>
      <c r="C73" s="67">
        <f t="shared" si="7"/>
        <v>216000</v>
      </c>
      <c r="D73" s="67"/>
      <c r="E73" s="67"/>
      <c r="F73" s="67"/>
      <c r="G73" s="65"/>
      <c r="H73" s="67"/>
      <c r="I73" s="67"/>
      <c r="J73" s="67">
        <f t="shared" si="6"/>
        <v>216000</v>
      </c>
      <c r="K73" s="5"/>
      <c r="L73" s="5"/>
      <c r="N73" s="13"/>
      <c r="O73" s="14"/>
      <c r="P73" s="13"/>
      <c r="Q73" s="13"/>
      <c r="R73" s="12"/>
    </row>
    <row r="74" spans="1:18" s="2" customFormat="1" ht="14.25" customHeight="1" x14ac:dyDescent="0.2">
      <c r="A74" s="47" t="s">
        <v>92</v>
      </c>
      <c r="B74" s="67">
        <v>29700</v>
      </c>
      <c r="C74" s="67">
        <f t="shared" si="7"/>
        <v>29700</v>
      </c>
      <c r="D74" s="67"/>
      <c r="E74" s="67"/>
      <c r="F74" s="67"/>
      <c r="G74" s="65"/>
      <c r="H74" s="67"/>
      <c r="I74" s="67"/>
      <c r="J74" s="67">
        <f t="shared" si="6"/>
        <v>29700</v>
      </c>
      <c r="K74" s="5"/>
      <c r="L74" s="5"/>
    </row>
    <row r="75" spans="1:18" s="2" customFormat="1" ht="14.25" customHeight="1" x14ac:dyDescent="0.2">
      <c r="A75" s="47" t="s">
        <v>93</v>
      </c>
      <c r="B75" s="67">
        <v>9630</v>
      </c>
      <c r="C75" s="67">
        <f t="shared" si="7"/>
        <v>9630</v>
      </c>
      <c r="D75" s="67"/>
      <c r="E75" s="67"/>
      <c r="F75" s="67"/>
      <c r="G75" s="65"/>
      <c r="H75" s="67"/>
      <c r="I75" s="67"/>
      <c r="J75" s="67">
        <f t="shared" si="6"/>
        <v>9630</v>
      </c>
      <c r="K75" s="5"/>
      <c r="L75" s="5"/>
    </row>
    <row r="76" spans="1:18" s="2" customFormat="1" ht="14.25" customHeight="1" x14ac:dyDescent="0.2">
      <c r="A76" s="47" t="s">
        <v>94</v>
      </c>
      <c r="B76" s="67">
        <v>55440</v>
      </c>
      <c r="C76" s="67">
        <f>M124*0.09</f>
        <v>54090</v>
      </c>
      <c r="D76" s="67"/>
      <c r="E76" s="67"/>
      <c r="F76" s="67"/>
      <c r="G76" s="65"/>
      <c r="H76" s="67"/>
      <c r="I76" s="67"/>
      <c r="J76" s="67">
        <f t="shared" si="6"/>
        <v>54090</v>
      </c>
      <c r="K76" s="5"/>
      <c r="L76" s="5"/>
    </row>
    <row r="77" spans="1:18" s="2" customFormat="1" ht="14.25" customHeight="1" x14ac:dyDescent="0.2">
      <c r="A77" s="47" t="s">
        <v>106</v>
      </c>
      <c r="B77" s="67">
        <v>24750</v>
      </c>
      <c r="C77" s="67">
        <f>M125*0.09</f>
        <v>33390</v>
      </c>
      <c r="D77" s="67"/>
      <c r="E77" s="67"/>
      <c r="F77" s="67"/>
      <c r="G77" s="65"/>
      <c r="H77" s="67"/>
      <c r="I77" s="67"/>
      <c r="J77" s="67">
        <f>C77</f>
        <v>33390</v>
      </c>
      <c r="K77" s="5"/>
      <c r="L77" s="5"/>
    </row>
    <row r="78" spans="1:18" s="2" customFormat="1" ht="14.25" customHeight="1" x14ac:dyDescent="0.2">
      <c r="A78" s="47" t="s">
        <v>105</v>
      </c>
      <c r="B78" s="67">
        <v>370000</v>
      </c>
      <c r="C78" s="67">
        <v>260000</v>
      </c>
      <c r="D78" s="67"/>
      <c r="E78" s="67"/>
      <c r="F78" s="67"/>
      <c r="G78" s="65"/>
      <c r="H78" s="67"/>
      <c r="I78" s="67"/>
      <c r="J78" s="67">
        <f>C78</f>
        <v>260000</v>
      </c>
      <c r="K78" s="5"/>
      <c r="L78" s="5"/>
    </row>
    <row r="79" spans="1:18" s="2" customFormat="1" ht="14.25" customHeight="1" x14ac:dyDescent="0.2">
      <c r="A79" s="47" t="s">
        <v>97</v>
      </c>
      <c r="B79" s="67">
        <v>54900</v>
      </c>
      <c r="C79" s="67">
        <f>M126*0.09</f>
        <v>57960</v>
      </c>
      <c r="D79" s="67"/>
      <c r="E79" s="67"/>
      <c r="F79" s="67"/>
      <c r="G79" s="65"/>
      <c r="H79" s="67"/>
      <c r="I79" s="67"/>
      <c r="J79" s="67">
        <f>C79</f>
        <v>57960</v>
      </c>
      <c r="K79" s="5"/>
      <c r="L79" s="5"/>
    </row>
    <row r="80" spans="1:18" s="2" customFormat="1" ht="14.25" customHeight="1" x14ac:dyDescent="0.2">
      <c r="A80" s="47" t="s">
        <v>107</v>
      </c>
      <c r="B80" s="67">
        <v>78300</v>
      </c>
      <c r="C80" s="67">
        <f>M128*0.09</f>
        <v>78300</v>
      </c>
      <c r="D80" s="67"/>
      <c r="E80" s="67"/>
      <c r="F80" s="67"/>
      <c r="G80" s="65"/>
      <c r="H80" s="67"/>
      <c r="I80" s="67"/>
      <c r="J80" s="67">
        <f>C80</f>
        <v>78300</v>
      </c>
      <c r="K80" s="5"/>
      <c r="L80" s="5"/>
    </row>
    <row r="81" spans="1:12" s="2" customFormat="1" ht="14.25" customHeight="1" x14ac:dyDescent="0.2">
      <c r="A81" s="47" t="s">
        <v>108</v>
      </c>
      <c r="B81" s="67">
        <v>2000</v>
      </c>
      <c r="C81" s="67">
        <v>180</v>
      </c>
      <c r="D81" s="67"/>
      <c r="E81" s="67"/>
      <c r="F81" s="67"/>
      <c r="G81" s="65"/>
      <c r="H81" s="67"/>
      <c r="I81" s="67"/>
      <c r="J81" s="67">
        <v>180</v>
      </c>
      <c r="K81" s="5"/>
      <c r="L81" s="5"/>
    </row>
    <row r="82" spans="1:12" s="2" customFormat="1" ht="14.25" customHeight="1" x14ac:dyDescent="0.2">
      <c r="A82" s="47" t="s">
        <v>99</v>
      </c>
      <c r="B82" s="67">
        <v>96300</v>
      </c>
      <c r="C82" s="67">
        <f>M127*0.09</f>
        <v>96300</v>
      </c>
      <c r="D82" s="67"/>
      <c r="E82" s="67"/>
      <c r="F82" s="67"/>
      <c r="G82" s="65"/>
      <c r="H82" s="67"/>
      <c r="I82" s="67"/>
      <c r="J82" s="67">
        <f>C82</f>
        <v>96300</v>
      </c>
      <c r="K82" s="5"/>
      <c r="L82" s="5"/>
    </row>
    <row r="83" spans="1:12" s="2" customFormat="1" ht="14.25" customHeight="1" x14ac:dyDescent="0.2">
      <c r="A83" s="47" t="s">
        <v>82</v>
      </c>
      <c r="B83" s="67">
        <v>202922</v>
      </c>
      <c r="C83" s="67">
        <f>M130*0.09</f>
        <v>106469</v>
      </c>
      <c r="D83" s="67"/>
      <c r="E83" s="67"/>
      <c r="F83" s="67"/>
      <c r="G83" s="65"/>
      <c r="H83" s="67"/>
      <c r="I83" s="67"/>
      <c r="J83" s="67">
        <f>C83</f>
        <v>106469</v>
      </c>
      <c r="K83" s="5"/>
      <c r="L83" s="5"/>
    </row>
    <row r="84" spans="1:12" s="2" customFormat="1" ht="14.25" customHeight="1" x14ac:dyDescent="0.2">
      <c r="A84" s="47" t="s">
        <v>101</v>
      </c>
      <c r="B84" s="67">
        <v>4500</v>
      </c>
      <c r="C84" s="68">
        <f>M131*0.09</f>
        <v>900</v>
      </c>
      <c r="D84" s="68"/>
      <c r="E84" s="68"/>
      <c r="F84" s="68"/>
      <c r="G84" s="65"/>
      <c r="H84" s="68"/>
      <c r="I84" s="68"/>
      <c r="J84" s="68">
        <f t="shared" si="6"/>
        <v>900</v>
      </c>
      <c r="K84" s="5"/>
      <c r="L84" s="5"/>
    </row>
    <row r="85" spans="1:12" s="2" customFormat="1" ht="14.25" customHeight="1" x14ac:dyDescent="0.2">
      <c r="A85" s="47" t="s">
        <v>55</v>
      </c>
      <c r="B85" s="65">
        <v>70702687</v>
      </c>
      <c r="C85" s="65">
        <f>C32+C60</f>
        <v>63458984</v>
      </c>
      <c r="D85" s="65">
        <f>D32</f>
        <v>10836000</v>
      </c>
      <c r="E85" s="65">
        <f>E32</f>
        <v>28696187</v>
      </c>
      <c r="F85" s="65">
        <f>F32</f>
        <v>572000</v>
      </c>
      <c r="G85" s="65"/>
      <c r="H85" s="65">
        <f>H32</f>
        <v>13146000</v>
      </c>
      <c r="I85" s="65">
        <f>I32</f>
        <v>4782698</v>
      </c>
      <c r="J85" s="65">
        <f>J60</f>
        <v>5426099</v>
      </c>
      <c r="K85" s="5">
        <f>SUM(D85:J85)</f>
        <v>63458984</v>
      </c>
      <c r="L85" s="5"/>
    </row>
    <row r="86" spans="1:12" s="2" customFormat="1" ht="14.25" customHeight="1" x14ac:dyDescent="0.2">
      <c r="A86" s="51" t="s">
        <v>196</v>
      </c>
      <c r="B86" s="65">
        <f>B30-B85</f>
        <v>-1708036</v>
      </c>
      <c r="C86" s="65">
        <f>C30-C85</f>
        <v>1076</v>
      </c>
      <c r="D86" s="65">
        <f>D30-D85</f>
        <v>-9706000</v>
      </c>
      <c r="E86" s="65">
        <f>E30-E85</f>
        <v>-9270887</v>
      </c>
      <c r="F86" s="65">
        <f>F30-F85</f>
        <v>1298000</v>
      </c>
      <c r="G86" s="65"/>
      <c r="H86" s="65">
        <f>H30-H85</f>
        <v>18997760</v>
      </c>
      <c r="I86" s="65">
        <f>I30-I85</f>
        <v>-4782698</v>
      </c>
      <c r="J86" s="65">
        <f>J30-J85</f>
        <v>3464901</v>
      </c>
      <c r="K86" s="5">
        <f>SUM(D86:J86)</f>
        <v>1076</v>
      </c>
      <c r="L86" s="5"/>
    </row>
    <row r="87" spans="1:12" s="2" customFormat="1" ht="14.25" customHeight="1" x14ac:dyDescent="0.2">
      <c r="A87" s="51" t="s">
        <v>192</v>
      </c>
      <c r="B87" s="67">
        <v>0</v>
      </c>
      <c r="C87" s="65">
        <v>0</v>
      </c>
      <c r="D87" s="65">
        <v>0</v>
      </c>
      <c r="E87" s="65">
        <v>0</v>
      </c>
      <c r="F87" s="65">
        <v>0</v>
      </c>
      <c r="G87" s="65"/>
      <c r="H87" s="65">
        <v>0</v>
      </c>
      <c r="I87" s="65">
        <v>0</v>
      </c>
      <c r="J87" s="65">
        <v>0</v>
      </c>
      <c r="K87" s="5"/>
      <c r="L87" s="5"/>
    </row>
    <row r="88" spans="1:12" s="2" customFormat="1" ht="14.25" customHeight="1" x14ac:dyDescent="0.2">
      <c r="A88" s="51" t="s">
        <v>193</v>
      </c>
      <c r="B88" s="66">
        <f>B86+B87</f>
        <v>-1708036</v>
      </c>
      <c r="C88" s="76">
        <f>C86+C87</f>
        <v>1076</v>
      </c>
      <c r="D88" s="65">
        <f>D86+D87</f>
        <v>-9706000</v>
      </c>
      <c r="E88" s="65">
        <f>E86+E87</f>
        <v>-9270887</v>
      </c>
      <c r="F88" s="65">
        <f>F86+F87</f>
        <v>1298000</v>
      </c>
      <c r="G88" s="65"/>
      <c r="H88" s="65">
        <f>H86+H87</f>
        <v>18997760</v>
      </c>
      <c r="I88" s="65">
        <f>I86+I87</f>
        <v>-4782698</v>
      </c>
      <c r="J88" s="65">
        <f>J86+J87</f>
        <v>3464901</v>
      </c>
      <c r="K88" s="5">
        <f>SUM(D88:J88)</f>
        <v>1076</v>
      </c>
      <c r="L88" s="5"/>
    </row>
    <row r="89" spans="1:12" s="2" customFormat="1" ht="14.25" customHeight="1" x14ac:dyDescent="0.2">
      <c r="A89" s="49" t="s">
        <v>109</v>
      </c>
      <c r="B89" s="66"/>
      <c r="C89" s="66"/>
      <c r="D89" s="66"/>
      <c r="E89" s="66"/>
      <c r="F89" s="66"/>
      <c r="G89" s="65"/>
      <c r="H89" s="66"/>
      <c r="I89" s="66"/>
      <c r="J89" s="66"/>
      <c r="K89" s="5"/>
      <c r="L89" s="5"/>
    </row>
    <row r="90" spans="1:12" s="2" customFormat="1" ht="14.25" customHeight="1" x14ac:dyDescent="0.2">
      <c r="A90" s="49" t="s">
        <v>110</v>
      </c>
      <c r="B90" s="68"/>
      <c r="C90" s="68"/>
      <c r="D90" s="68"/>
      <c r="E90" s="68"/>
      <c r="F90" s="68"/>
      <c r="G90" s="65"/>
      <c r="H90" s="68"/>
      <c r="I90" s="68"/>
      <c r="J90" s="68"/>
      <c r="K90" s="5"/>
      <c r="L90" s="5"/>
    </row>
    <row r="91" spans="1:12" s="2" customFormat="1" ht="14.25" customHeight="1" x14ac:dyDescent="0.2">
      <c r="A91" s="49" t="s">
        <v>56</v>
      </c>
      <c r="B91" s="65">
        <v>0</v>
      </c>
      <c r="C91" s="65">
        <v>0</v>
      </c>
      <c r="D91" s="65">
        <v>0</v>
      </c>
      <c r="E91" s="65">
        <v>0</v>
      </c>
      <c r="F91" s="65">
        <v>0</v>
      </c>
      <c r="G91" s="65"/>
      <c r="H91" s="65">
        <v>0</v>
      </c>
      <c r="I91" s="65">
        <v>0</v>
      </c>
      <c r="J91" s="65">
        <v>0</v>
      </c>
      <c r="K91" s="5"/>
      <c r="L91" s="5"/>
    </row>
    <row r="92" spans="1:12" s="2" customFormat="1" ht="14.25" customHeight="1" x14ac:dyDescent="0.2">
      <c r="A92" s="47" t="s">
        <v>111</v>
      </c>
      <c r="B92" s="65"/>
      <c r="C92" s="65"/>
      <c r="D92" s="65"/>
      <c r="E92" s="65"/>
      <c r="F92" s="65"/>
      <c r="G92" s="65"/>
      <c r="H92" s="65"/>
      <c r="I92" s="65"/>
      <c r="J92" s="65"/>
      <c r="K92" s="5"/>
      <c r="L92" s="5"/>
    </row>
    <row r="93" spans="1:12" s="2" customFormat="1" ht="14.25" customHeight="1" x14ac:dyDescent="0.2">
      <c r="A93" s="47" t="s">
        <v>113</v>
      </c>
      <c r="B93" s="65">
        <v>0</v>
      </c>
      <c r="C93" s="65">
        <v>0</v>
      </c>
      <c r="D93" s="65">
        <v>0</v>
      </c>
      <c r="E93" s="65">
        <v>0</v>
      </c>
      <c r="F93" s="65">
        <v>0</v>
      </c>
      <c r="G93" s="65"/>
      <c r="H93" s="65">
        <v>0</v>
      </c>
      <c r="I93" s="65">
        <v>0</v>
      </c>
      <c r="J93" s="65">
        <v>0</v>
      </c>
      <c r="K93" s="5"/>
      <c r="L93" s="5"/>
    </row>
    <row r="94" spans="1:12" s="2" customFormat="1" ht="14.25" customHeight="1" x14ac:dyDescent="0.2">
      <c r="A94" s="47" t="s">
        <v>122</v>
      </c>
      <c r="B94" s="65">
        <v>0</v>
      </c>
      <c r="C94" s="65">
        <f>C90-C93</f>
        <v>0</v>
      </c>
      <c r="D94" s="65">
        <f>D90-D93</f>
        <v>0</v>
      </c>
      <c r="E94" s="65">
        <f>E90-E93</f>
        <v>0</v>
      </c>
      <c r="F94" s="65">
        <f>F90-F93</f>
        <v>0</v>
      </c>
      <c r="G94" s="65"/>
      <c r="H94" s="65">
        <f>H90-H93</f>
        <v>0</v>
      </c>
      <c r="I94" s="65">
        <f>I90-I93</f>
        <v>0</v>
      </c>
      <c r="J94" s="65">
        <f>J90-J93</f>
        <v>0</v>
      </c>
      <c r="K94" s="5"/>
      <c r="L94" s="5"/>
    </row>
    <row r="95" spans="1:12" s="2" customFormat="1" ht="14.25" customHeight="1" x14ac:dyDescent="0.2">
      <c r="A95" s="47" t="s">
        <v>112</v>
      </c>
      <c r="B95" s="67">
        <f>B88+B94</f>
        <v>-1708036</v>
      </c>
      <c r="C95" s="65">
        <f>C88+C94</f>
        <v>1076</v>
      </c>
      <c r="D95" s="65">
        <f>D88+D94</f>
        <v>-9706000</v>
      </c>
      <c r="E95" s="65">
        <f>E88+E94</f>
        <v>-9270887</v>
      </c>
      <c r="F95" s="65">
        <f>F88+F94</f>
        <v>1298000</v>
      </c>
      <c r="G95" s="65"/>
      <c r="H95" s="65">
        <f>H88+F94</f>
        <v>18997760</v>
      </c>
      <c r="I95" s="65">
        <f>I88+I94</f>
        <v>-4782698</v>
      </c>
      <c r="J95" s="65">
        <f>J88+J94</f>
        <v>3464901</v>
      </c>
      <c r="K95" s="5">
        <f>SUM(D95:J95)</f>
        <v>1076</v>
      </c>
      <c r="L95" s="5"/>
    </row>
    <row r="96" spans="1:12" s="2" customFormat="1" ht="14.25" customHeight="1" x14ac:dyDescent="0.2">
      <c r="A96" s="49" t="s">
        <v>114</v>
      </c>
      <c r="B96" s="66">
        <v>130541518</v>
      </c>
      <c r="C96" s="65">
        <v>128833482</v>
      </c>
      <c r="D96" s="65"/>
      <c r="E96" s="65"/>
      <c r="F96" s="65"/>
      <c r="G96" s="65"/>
      <c r="H96" s="65"/>
      <c r="I96" s="65"/>
      <c r="J96" s="65"/>
      <c r="K96" s="5"/>
      <c r="L96" s="5"/>
    </row>
    <row r="97" spans="1:17" s="2" customFormat="1" ht="14.25" customHeight="1" x14ac:dyDescent="0.2">
      <c r="A97" s="49" t="s">
        <v>115</v>
      </c>
      <c r="B97" s="66">
        <v>128833482</v>
      </c>
      <c r="C97" s="65">
        <f>C95+C96</f>
        <v>128834558</v>
      </c>
      <c r="D97" s="65"/>
      <c r="E97" s="65"/>
      <c r="F97" s="65"/>
      <c r="G97" s="65"/>
      <c r="H97" s="65"/>
      <c r="I97" s="65"/>
      <c r="J97" s="65"/>
      <c r="K97" s="5"/>
      <c r="L97" s="5"/>
    </row>
    <row r="98" spans="1:17" s="2" customFormat="1" ht="14.25" customHeight="1" x14ac:dyDescent="0.2">
      <c r="A98" s="47" t="s">
        <v>116</v>
      </c>
      <c r="B98" s="66"/>
      <c r="C98" s="66"/>
      <c r="D98" s="66"/>
      <c r="E98" s="66"/>
      <c r="F98" s="66"/>
      <c r="G98" s="65"/>
      <c r="H98" s="66"/>
      <c r="I98" s="66"/>
      <c r="J98" s="66"/>
      <c r="K98" s="5"/>
      <c r="L98" s="5"/>
    </row>
    <row r="99" spans="1:17" s="2" customFormat="1" ht="14.25" customHeight="1" x14ac:dyDescent="0.2">
      <c r="A99" s="47" t="s">
        <v>119</v>
      </c>
      <c r="B99" s="67">
        <v>10192251</v>
      </c>
      <c r="C99" s="67">
        <v>10560300</v>
      </c>
      <c r="D99" s="67"/>
      <c r="E99" s="67">
        <v>10560300</v>
      </c>
      <c r="F99" s="67"/>
      <c r="G99" s="65"/>
      <c r="H99" s="67"/>
      <c r="I99" s="67"/>
      <c r="J99" s="67"/>
      <c r="K99" s="5"/>
      <c r="L99" s="5"/>
    </row>
    <row r="100" spans="1:17" s="2" customFormat="1" ht="14.25" customHeight="1" x14ac:dyDescent="0.2">
      <c r="A100" s="47" t="s">
        <v>123</v>
      </c>
      <c r="B100" s="67">
        <v>10192251</v>
      </c>
      <c r="C100" s="67">
        <v>10566300</v>
      </c>
      <c r="D100" s="67"/>
      <c r="E100" s="67">
        <f>C100</f>
        <v>10566300</v>
      </c>
      <c r="F100" s="67"/>
      <c r="G100" s="65"/>
      <c r="H100" s="67"/>
      <c r="I100" s="67"/>
      <c r="J100" s="67"/>
      <c r="K100" s="5"/>
      <c r="L100" s="5"/>
    </row>
    <row r="101" spans="1:17" s="2" customFormat="1" ht="14.25" customHeight="1" x14ac:dyDescent="0.2">
      <c r="A101" s="47" t="s">
        <v>120</v>
      </c>
      <c r="B101" s="67">
        <v>-10192251</v>
      </c>
      <c r="C101" s="67" t="s">
        <v>205</v>
      </c>
      <c r="D101" s="67"/>
      <c r="E101" s="67" t="str">
        <f>C101</f>
        <v>△10,566,300</v>
      </c>
      <c r="F101" s="67"/>
      <c r="G101" s="65"/>
      <c r="H101" s="67"/>
      <c r="I101" s="67"/>
      <c r="J101" s="67"/>
      <c r="K101" s="5"/>
      <c r="L101" s="5"/>
    </row>
    <row r="102" spans="1:17" s="2" customFormat="1" ht="14.25" customHeight="1" x14ac:dyDescent="0.2">
      <c r="A102" s="47" t="s">
        <v>121</v>
      </c>
      <c r="B102" s="67">
        <v>-10192251</v>
      </c>
      <c r="C102" s="68" t="s">
        <v>205</v>
      </c>
      <c r="D102" s="68"/>
      <c r="E102" s="68" t="str">
        <f>C102</f>
        <v>△10,566,300</v>
      </c>
      <c r="F102" s="68"/>
      <c r="G102" s="65"/>
      <c r="H102" s="68"/>
      <c r="I102" s="68"/>
      <c r="J102" s="68"/>
      <c r="K102" s="5"/>
      <c r="L102" s="5"/>
    </row>
    <row r="103" spans="1:17" s="2" customFormat="1" ht="14.25" customHeight="1" x14ac:dyDescent="0.2">
      <c r="A103" s="47" t="s">
        <v>117</v>
      </c>
      <c r="B103" s="65">
        <v>0</v>
      </c>
      <c r="C103" s="65">
        <v>0</v>
      </c>
      <c r="D103" s="65"/>
      <c r="E103" s="65"/>
      <c r="F103" s="65"/>
      <c r="G103" s="65"/>
      <c r="H103" s="65"/>
      <c r="I103" s="65"/>
      <c r="J103" s="65"/>
      <c r="K103" s="5"/>
      <c r="L103" s="5"/>
    </row>
    <row r="104" spans="1:17" s="2" customFormat="1" ht="14.25" customHeight="1" x14ac:dyDescent="0.2">
      <c r="A104" s="47" t="s">
        <v>124</v>
      </c>
      <c r="B104" s="65">
        <v>0</v>
      </c>
      <c r="C104" s="65">
        <f ca="1">C104-C100</f>
        <v>0</v>
      </c>
      <c r="D104" s="65"/>
      <c r="E104" s="65"/>
      <c r="F104" s="65"/>
      <c r="G104" s="65"/>
      <c r="H104" s="65"/>
      <c r="I104" s="65"/>
      <c r="J104" s="65"/>
      <c r="K104" s="5"/>
      <c r="L104" s="5"/>
    </row>
    <row r="105" spans="1:17" s="2" customFormat="1" ht="14.25" customHeight="1" x14ac:dyDescent="0.2">
      <c r="A105" s="47" t="s">
        <v>125</v>
      </c>
      <c r="B105" s="65">
        <v>0</v>
      </c>
      <c r="C105" s="65">
        <v>0</v>
      </c>
      <c r="D105" s="65"/>
      <c r="E105" s="65"/>
      <c r="F105" s="65"/>
      <c r="G105" s="65"/>
      <c r="H105" s="65"/>
      <c r="I105" s="65"/>
      <c r="J105" s="65"/>
      <c r="K105" s="5"/>
      <c r="L105" s="5"/>
    </row>
    <row r="106" spans="1:17" s="2" customFormat="1" ht="14.25" customHeight="1" x14ac:dyDescent="0.2">
      <c r="A106" s="45" t="s">
        <v>118</v>
      </c>
      <c r="B106" s="68">
        <v>128833482</v>
      </c>
      <c r="C106" s="65">
        <f>C97+C103</f>
        <v>128834558</v>
      </c>
      <c r="D106" s="65"/>
      <c r="E106" s="65"/>
      <c r="F106" s="65"/>
      <c r="G106" s="65"/>
      <c r="H106" s="65"/>
      <c r="I106" s="65"/>
      <c r="J106" s="65"/>
      <c r="K106" s="5">
        <f>SUM(D106:J106)</f>
        <v>0</v>
      </c>
      <c r="L106" s="5"/>
    </row>
    <row r="107" spans="1:17" s="2" customFormat="1" ht="14.25" customHeight="1" x14ac:dyDescent="0.2">
      <c r="A107" s="2" t="s">
        <v>51</v>
      </c>
      <c r="B107" s="63"/>
      <c r="K107" s="5"/>
      <c r="L107" s="15" t="s">
        <v>9</v>
      </c>
      <c r="M107" s="16" t="s">
        <v>19</v>
      </c>
      <c r="O107" s="2" t="s">
        <v>23</v>
      </c>
      <c r="P107" s="17"/>
    </row>
    <row r="108" spans="1:17" s="2" customFormat="1" ht="14.25" customHeight="1" x14ac:dyDescent="0.2">
      <c r="A108" s="2" t="s">
        <v>52</v>
      </c>
      <c r="B108" s="63"/>
      <c r="K108" s="5"/>
      <c r="L108" s="18" t="s">
        <v>11</v>
      </c>
      <c r="M108" s="19">
        <v>20617000</v>
      </c>
      <c r="N108" s="20"/>
      <c r="O108" s="21" t="s">
        <v>22</v>
      </c>
      <c r="P108" s="22">
        <v>0.91</v>
      </c>
      <c r="Q108" s="23" t="s">
        <v>23</v>
      </c>
    </row>
    <row r="109" spans="1:17" s="2" customFormat="1" ht="14.25" customHeight="1" x14ac:dyDescent="0.2">
      <c r="B109" s="63"/>
      <c r="K109" s="5"/>
      <c r="L109" s="18" t="s">
        <v>201</v>
      </c>
      <c r="M109" s="19">
        <v>479000</v>
      </c>
      <c r="N109" s="20"/>
      <c r="O109" s="21"/>
      <c r="P109" s="22"/>
      <c r="Q109" s="23"/>
    </row>
    <row r="110" spans="1:17" s="2" customFormat="1" ht="14.25" customHeight="1" x14ac:dyDescent="0.2">
      <c r="B110" s="63"/>
      <c r="K110" s="5"/>
      <c r="L110" s="18" t="s">
        <v>24</v>
      </c>
      <c r="M110" s="19">
        <v>3700000</v>
      </c>
      <c r="N110" s="20"/>
      <c r="O110" s="21" t="s">
        <v>20</v>
      </c>
      <c r="P110" s="22">
        <v>0.09</v>
      </c>
      <c r="Q110" s="23" t="s">
        <v>42</v>
      </c>
    </row>
    <row r="111" spans="1:17" s="2" customFormat="1" ht="14.25" customHeight="1" x14ac:dyDescent="0.2">
      <c r="B111" s="63"/>
      <c r="K111" s="5"/>
      <c r="L111" s="18" t="s">
        <v>27</v>
      </c>
      <c r="M111" s="19">
        <v>1831000</v>
      </c>
      <c r="N111" s="20"/>
      <c r="O111" s="21"/>
      <c r="Q111" s="23"/>
    </row>
    <row r="112" spans="1:17" s="2" customFormat="1" ht="14.25" customHeight="1" x14ac:dyDescent="0.2">
      <c r="B112" s="63"/>
      <c r="K112" s="5"/>
      <c r="L112" s="18" t="s">
        <v>10</v>
      </c>
      <c r="M112" s="19">
        <v>923000</v>
      </c>
      <c r="N112" s="20"/>
      <c r="O112" s="24"/>
      <c r="Q112" s="23" t="s">
        <v>43</v>
      </c>
    </row>
    <row r="113" spans="2:17" s="2" customFormat="1" ht="14.25" customHeight="1" x14ac:dyDescent="0.2">
      <c r="B113" s="63"/>
      <c r="K113" s="5"/>
      <c r="L113" s="18" t="s">
        <v>12</v>
      </c>
      <c r="M113" s="19">
        <v>1320000</v>
      </c>
      <c r="N113" s="20"/>
      <c r="O113" s="24"/>
      <c r="P113" s="24"/>
      <c r="Q113" s="25"/>
    </row>
    <row r="114" spans="2:17" s="2" customFormat="1" ht="14.25" customHeight="1" x14ac:dyDescent="0.2">
      <c r="B114" s="63"/>
      <c r="K114" s="5"/>
      <c r="L114" s="18" t="s">
        <v>13</v>
      </c>
      <c r="M114" s="19">
        <v>150000</v>
      </c>
      <c r="N114" s="20"/>
      <c r="O114" s="24"/>
      <c r="P114" s="24"/>
      <c r="Q114" s="25"/>
    </row>
    <row r="115" spans="2:17" s="2" customFormat="1" ht="14.25" customHeight="1" x14ac:dyDescent="0.2">
      <c r="B115" s="63"/>
      <c r="K115" s="5"/>
      <c r="L115" s="18" t="s">
        <v>14</v>
      </c>
      <c r="M115" s="19">
        <v>155000</v>
      </c>
      <c r="N115" s="20"/>
      <c r="O115" s="24"/>
      <c r="P115" s="24"/>
      <c r="Q115" s="25"/>
    </row>
    <row r="116" spans="2:17" s="2" customFormat="1" ht="14.25" customHeight="1" x14ac:dyDescent="0.2">
      <c r="B116" s="63"/>
      <c r="K116" s="5"/>
      <c r="L116" s="18" t="s">
        <v>28</v>
      </c>
      <c r="M116" s="19">
        <v>638000</v>
      </c>
      <c r="N116" s="20"/>
      <c r="O116" s="24"/>
      <c r="P116" s="24"/>
      <c r="Q116" s="25"/>
    </row>
    <row r="117" spans="2:17" s="2" customFormat="1" ht="14.25" customHeight="1" x14ac:dyDescent="0.2">
      <c r="B117" s="63"/>
      <c r="K117" s="5"/>
      <c r="L117" s="18" t="s">
        <v>15</v>
      </c>
      <c r="M117" s="19">
        <v>810000</v>
      </c>
      <c r="N117" s="20"/>
      <c r="O117" s="24"/>
      <c r="P117" s="24"/>
      <c r="Q117" s="25"/>
    </row>
    <row r="118" spans="2:17" s="2" customFormat="1" ht="14.25" customHeight="1" x14ac:dyDescent="0.2">
      <c r="B118" s="63"/>
      <c r="K118" s="5" t="s">
        <v>26</v>
      </c>
      <c r="L118" s="18" t="s">
        <v>29</v>
      </c>
      <c r="M118" s="19">
        <v>200000</v>
      </c>
      <c r="N118" s="20"/>
      <c r="O118" s="24"/>
      <c r="P118" s="24"/>
      <c r="Q118" s="25"/>
    </row>
    <row r="119" spans="2:17" s="2" customFormat="1" ht="14.25" customHeight="1" x14ac:dyDescent="0.2">
      <c r="B119" s="63"/>
      <c r="K119" s="5"/>
      <c r="L119" s="18" t="s">
        <v>30</v>
      </c>
      <c r="M119" s="19">
        <v>210000</v>
      </c>
      <c r="N119" s="20"/>
      <c r="O119" s="24"/>
      <c r="P119" s="24"/>
      <c r="Q119" s="25"/>
    </row>
    <row r="120" spans="2:17" s="2" customFormat="1" ht="14.25" customHeight="1" x14ac:dyDescent="0.2">
      <c r="B120" s="63"/>
      <c r="K120" s="5"/>
      <c r="L120" s="18" t="s">
        <v>16</v>
      </c>
      <c r="M120" s="19">
        <v>2400000</v>
      </c>
      <c r="N120" s="20"/>
      <c r="O120" s="24"/>
      <c r="P120" s="24"/>
      <c r="Q120" s="25"/>
    </row>
    <row r="121" spans="2:17" s="2" customFormat="1" ht="14.25" customHeight="1" x14ac:dyDescent="0.2">
      <c r="B121" s="63"/>
      <c r="K121" s="5"/>
      <c r="L121" s="18" t="s">
        <v>31</v>
      </c>
      <c r="M121" s="19">
        <v>330000</v>
      </c>
      <c r="N121" s="20"/>
      <c r="O121" s="24"/>
      <c r="P121" s="24"/>
      <c r="Q121" s="25"/>
    </row>
    <row r="122" spans="2:17" s="2" customFormat="1" ht="14.25" customHeight="1" x14ac:dyDescent="0.2">
      <c r="B122" s="63"/>
      <c r="K122" s="5"/>
      <c r="L122" s="18" t="s">
        <v>32</v>
      </c>
      <c r="M122" s="19">
        <v>107000</v>
      </c>
      <c r="N122" s="20"/>
      <c r="O122" s="24"/>
      <c r="P122" s="24"/>
      <c r="Q122" s="25"/>
    </row>
    <row r="123" spans="2:17" s="2" customFormat="1" ht="14.25" customHeight="1" x14ac:dyDescent="0.2">
      <c r="B123" s="63"/>
      <c r="K123" s="5" t="s">
        <v>40</v>
      </c>
      <c r="L123" s="18" t="s">
        <v>41</v>
      </c>
      <c r="M123" s="19">
        <v>260000</v>
      </c>
      <c r="N123" s="20"/>
      <c r="O123" s="24"/>
      <c r="P123" s="24"/>
      <c r="Q123" s="25"/>
    </row>
    <row r="124" spans="2:17" s="2" customFormat="1" ht="14.25" customHeight="1" x14ac:dyDescent="0.2">
      <c r="B124" s="63"/>
      <c r="K124" s="5"/>
      <c r="L124" s="18" t="s">
        <v>33</v>
      </c>
      <c r="M124" s="19">
        <v>601000</v>
      </c>
      <c r="N124" s="20"/>
      <c r="O124" s="24"/>
      <c r="P124" s="24"/>
      <c r="Q124" s="25"/>
    </row>
    <row r="125" spans="2:17" s="2" customFormat="1" ht="14.25" customHeight="1" x14ac:dyDescent="0.2">
      <c r="B125" s="63"/>
      <c r="K125" s="5"/>
      <c r="L125" s="18" t="s">
        <v>39</v>
      </c>
      <c r="M125" s="19">
        <v>371000</v>
      </c>
      <c r="N125" s="20"/>
      <c r="O125" s="24"/>
      <c r="P125" s="24"/>
      <c r="Q125" s="25"/>
    </row>
    <row r="126" spans="2:17" s="2" customFormat="1" ht="14.25" customHeight="1" x14ac:dyDescent="0.2">
      <c r="B126" s="63"/>
      <c r="K126" s="5"/>
      <c r="L126" s="18" t="s">
        <v>34</v>
      </c>
      <c r="M126" s="19">
        <v>644000</v>
      </c>
      <c r="N126" s="20"/>
      <c r="O126" s="24"/>
      <c r="P126" s="24"/>
      <c r="Q126" s="25"/>
    </row>
    <row r="127" spans="2:17" s="2" customFormat="1" ht="14.25" customHeight="1" x14ac:dyDescent="0.2">
      <c r="B127" s="63"/>
      <c r="K127" s="5">
        <f>SUM(D60:J60)</f>
        <v>5426099</v>
      </c>
      <c r="L127" s="18" t="s">
        <v>35</v>
      </c>
      <c r="M127" s="19">
        <v>1070000</v>
      </c>
      <c r="N127" s="20"/>
      <c r="O127" s="24"/>
      <c r="P127" s="24"/>
      <c r="Q127" s="25"/>
    </row>
    <row r="128" spans="2:17" s="2" customFormat="1" ht="14.25" customHeight="1" x14ac:dyDescent="0.2">
      <c r="B128" s="63"/>
      <c r="K128" s="5"/>
      <c r="L128" s="18" t="s">
        <v>36</v>
      </c>
      <c r="M128" s="19">
        <v>870000</v>
      </c>
      <c r="N128" s="20"/>
      <c r="O128" s="24"/>
      <c r="P128" s="24"/>
      <c r="Q128" s="25"/>
    </row>
    <row r="129" spans="2:17" s="2" customFormat="1" ht="14.25" customHeight="1" x14ac:dyDescent="0.2">
      <c r="B129" s="63"/>
      <c r="K129" s="5"/>
      <c r="L129" s="18" t="s">
        <v>17</v>
      </c>
      <c r="M129" s="19">
        <v>2000</v>
      </c>
      <c r="N129" s="20"/>
      <c r="O129" s="24"/>
      <c r="P129" s="24"/>
      <c r="Q129" s="25"/>
    </row>
    <row r="130" spans="2:17" s="2" customFormat="1" ht="14.25" customHeight="1" x14ac:dyDescent="0.2">
      <c r="B130" s="63"/>
      <c r="K130" s="5"/>
      <c r="L130" s="18" t="s">
        <v>202</v>
      </c>
      <c r="M130" s="19">
        <v>1182984</v>
      </c>
      <c r="N130" s="20"/>
      <c r="O130" s="24"/>
      <c r="P130" s="24"/>
      <c r="Q130" s="25"/>
    </row>
    <row r="131" spans="2:17" s="2" customFormat="1" ht="14.25" customHeight="1" x14ac:dyDescent="0.2">
      <c r="B131" s="63"/>
      <c r="K131" s="5"/>
      <c r="L131" s="18" t="s">
        <v>18</v>
      </c>
      <c r="M131" s="19">
        <v>10000</v>
      </c>
      <c r="N131" s="20"/>
      <c r="O131" s="24"/>
      <c r="P131" s="24"/>
      <c r="Q131" s="25"/>
    </row>
    <row r="132" spans="2:17" s="2" customFormat="1" ht="15.75" customHeight="1" x14ac:dyDescent="0.2">
      <c r="B132" s="63"/>
      <c r="K132" s="5"/>
      <c r="L132" s="26" t="s">
        <v>21</v>
      </c>
      <c r="M132" s="27">
        <f>SUM(M108:M131)</f>
        <v>38880984</v>
      </c>
      <c r="N132" s="28"/>
      <c r="O132" s="29"/>
      <c r="P132" s="24"/>
      <c r="Q132" s="25"/>
    </row>
    <row r="133" spans="2:17" s="2" customFormat="1" ht="15.75" customHeight="1" x14ac:dyDescent="0.2">
      <c r="B133" s="63"/>
      <c r="K133" s="5"/>
      <c r="L133" s="30"/>
      <c r="M133" s="24"/>
      <c r="N133" s="24"/>
      <c r="O133" s="24"/>
      <c r="P133" s="24"/>
      <c r="Q133" s="25"/>
    </row>
    <row r="134" spans="2:17" s="2" customFormat="1" ht="15.75" customHeight="1" x14ac:dyDescent="0.2">
      <c r="B134" s="63"/>
      <c r="K134" s="5"/>
      <c r="L134" s="30"/>
      <c r="M134" s="24"/>
      <c r="N134" s="24"/>
      <c r="O134" s="24"/>
      <c r="P134" s="24"/>
      <c r="Q134" s="25"/>
    </row>
    <row r="135" spans="2:17" s="2" customFormat="1" ht="15.75" customHeight="1" x14ac:dyDescent="0.2">
      <c r="B135" s="63"/>
      <c r="K135" s="5"/>
      <c r="L135" s="30"/>
      <c r="M135" s="24"/>
      <c r="N135" s="24"/>
      <c r="O135" s="24"/>
      <c r="P135" s="24"/>
      <c r="Q135" s="25"/>
    </row>
    <row r="136" spans="2:17" s="2" customFormat="1" ht="15.75" customHeight="1" x14ac:dyDescent="0.2">
      <c r="B136" s="63"/>
      <c r="K136" s="5"/>
      <c r="L136" s="30"/>
      <c r="M136" s="24"/>
      <c r="N136" s="24"/>
      <c r="O136" s="24"/>
      <c r="P136" s="24"/>
      <c r="Q136" s="25"/>
    </row>
    <row r="137" spans="2:17" s="2" customFormat="1" ht="15.75" customHeight="1" x14ac:dyDescent="0.2">
      <c r="B137" s="63"/>
      <c r="K137" s="5"/>
      <c r="L137" s="30"/>
      <c r="M137" s="24"/>
      <c r="N137" s="24"/>
      <c r="O137" s="24"/>
      <c r="P137" s="25"/>
      <c r="Q137" s="25"/>
    </row>
    <row r="138" spans="2:17" s="2" customFormat="1" ht="15.75" customHeight="1" x14ac:dyDescent="0.2">
      <c r="B138" s="63"/>
      <c r="K138" s="5"/>
      <c r="L138" s="30"/>
      <c r="M138" s="24"/>
      <c r="N138" s="24"/>
      <c r="O138" s="24"/>
      <c r="P138" s="25"/>
      <c r="Q138" s="25"/>
    </row>
    <row r="139" spans="2:17" s="2" customFormat="1" ht="15.75" customHeight="1" x14ac:dyDescent="0.2">
      <c r="B139" s="63"/>
      <c r="K139" s="5"/>
      <c r="L139" s="30"/>
      <c r="M139" s="24"/>
      <c r="N139" s="24"/>
      <c r="O139" s="24"/>
      <c r="P139" s="25"/>
      <c r="Q139" s="25"/>
    </row>
    <row r="140" spans="2:17" s="2" customFormat="1" ht="15.75" customHeight="1" x14ac:dyDescent="0.2">
      <c r="B140" s="63"/>
      <c r="K140" s="5"/>
      <c r="L140" s="30"/>
      <c r="M140" s="24"/>
      <c r="N140" s="24"/>
      <c r="O140" s="24"/>
      <c r="P140" s="25"/>
      <c r="Q140" s="25"/>
    </row>
    <row r="141" spans="2:17" s="2" customFormat="1" ht="15.75" customHeight="1" x14ac:dyDescent="0.2">
      <c r="B141" s="63"/>
      <c r="K141" s="5"/>
      <c r="L141" s="30"/>
      <c r="M141" s="24"/>
      <c r="N141" s="24"/>
      <c r="O141" s="24"/>
      <c r="P141" s="25"/>
      <c r="Q141" s="25"/>
    </row>
    <row r="142" spans="2:17" s="2" customFormat="1" ht="15.75" customHeight="1" x14ac:dyDescent="0.2">
      <c r="B142" s="63"/>
      <c r="K142" s="5"/>
      <c r="L142" s="30"/>
      <c r="M142" s="24"/>
      <c r="N142" s="24"/>
      <c r="O142" s="24"/>
      <c r="P142" s="25"/>
      <c r="Q142" s="25"/>
    </row>
    <row r="143" spans="2:17" s="2" customFormat="1" ht="15.75" customHeight="1" x14ac:dyDescent="0.2">
      <c r="B143" s="63"/>
      <c r="K143" s="5"/>
      <c r="L143" s="30"/>
      <c r="M143" s="24"/>
      <c r="N143" s="24"/>
      <c r="O143" s="24"/>
      <c r="P143" s="25"/>
      <c r="Q143" s="25"/>
    </row>
    <row r="144" spans="2:17" s="2" customFormat="1" ht="15.75" customHeight="1" x14ac:dyDescent="0.2">
      <c r="B144" s="63"/>
      <c r="K144" s="5"/>
      <c r="L144" s="30"/>
      <c r="M144" s="24"/>
      <c r="N144" s="24"/>
      <c r="O144" s="24"/>
      <c r="P144" s="25"/>
      <c r="Q144" s="25"/>
    </row>
    <row r="145" spans="1:17" s="2" customFormat="1" ht="15.75" customHeight="1" x14ac:dyDescent="0.2">
      <c r="B145" s="63"/>
      <c r="K145" s="5"/>
      <c r="L145" s="30"/>
      <c r="M145" s="24"/>
      <c r="N145" s="24"/>
      <c r="O145" s="24"/>
      <c r="P145" s="25"/>
      <c r="Q145" s="25"/>
    </row>
    <row r="146" spans="1:17" s="2" customFormat="1" ht="15.75" customHeight="1" x14ac:dyDescent="0.2">
      <c r="B146" s="63"/>
      <c r="K146" s="5"/>
      <c r="L146" s="30"/>
      <c r="M146" s="24"/>
      <c r="N146" s="24"/>
      <c r="O146" s="24"/>
      <c r="P146" s="25"/>
      <c r="Q146" s="25"/>
    </row>
    <row r="147" spans="1:17" s="2" customFormat="1" ht="15.75" customHeight="1" x14ac:dyDescent="0.2">
      <c r="B147" s="63"/>
      <c r="K147" s="5"/>
      <c r="L147" s="30"/>
      <c r="M147" s="24"/>
      <c r="N147" s="24"/>
      <c r="O147" s="24"/>
      <c r="P147" s="25"/>
      <c r="Q147" s="25"/>
    </row>
    <row r="148" spans="1:17" s="2" customFormat="1" ht="15.75" customHeight="1" x14ac:dyDescent="0.2">
      <c r="B148" s="63"/>
      <c r="K148" s="5"/>
      <c r="L148" s="30"/>
      <c r="M148" s="24"/>
      <c r="N148" s="24"/>
      <c r="O148" s="24"/>
      <c r="P148" s="25"/>
      <c r="Q148" s="25"/>
    </row>
    <row r="149" spans="1:17" s="2" customFormat="1" ht="15.75" customHeight="1" x14ac:dyDescent="0.2">
      <c r="B149" s="63"/>
      <c r="K149" s="5"/>
      <c r="L149" s="30"/>
      <c r="M149" s="24"/>
      <c r="N149" s="24"/>
      <c r="O149" s="24"/>
      <c r="P149" s="25"/>
      <c r="Q149" s="25"/>
    </row>
    <row r="150" spans="1:17" s="2" customFormat="1" ht="15.75" customHeight="1" x14ac:dyDescent="0.2">
      <c r="B150" s="63"/>
      <c r="K150" s="5"/>
      <c r="L150" s="30"/>
      <c r="M150" s="24"/>
      <c r="N150" s="24"/>
      <c r="O150" s="24"/>
      <c r="P150" s="25"/>
      <c r="Q150" s="25"/>
    </row>
    <row r="151" spans="1:17" s="2" customFormat="1" ht="15.75" customHeight="1" x14ac:dyDescent="0.2">
      <c r="B151" s="63"/>
      <c r="K151" s="5">
        <f>SUM(D85:J85)</f>
        <v>63458984</v>
      </c>
      <c r="L151" s="30"/>
      <c r="M151" s="24"/>
      <c r="N151" s="24"/>
      <c r="O151" s="24"/>
      <c r="P151" s="25"/>
      <c r="Q151" s="25"/>
    </row>
    <row r="152" spans="1:17" s="2" customFormat="1" ht="15.75" customHeight="1" x14ac:dyDescent="0.2">
      <c r="B152" s="63"/>
      <c r="K152" s="5" t="e">
        <f>SUM(#REF!)</f>
        <v>#REF!</v>
      </c>
      <c r="L152" s="30"/>
      <c r="M152" s="24"/>
      <c r="N152" s="24"/>
      <c r="O152" s="24"/>
      <c r="P152" s="25"/>
      <c r="Q152" s="25"/>
    </row>
    <row r="153" spans="1:17" s="2" customFormat="1" ht="15.75" customHeight="1" x14ac:dyDescent="0.2">
      <c r="B153" s="63"/>
      <c r="K153" s="5"/>
      <c r="L153" s="30"/>
      <c r="M153" s="24"/>
      <c r="N153" s="24"/>
      <c r="O153" s="24"/>
      <c r="P153" s="25"/>
      <c r="Q153" s="25"/>
    </row>
    <row r="154" spans="1:17" s="2" customFormat="1" ht="15.75" customHeight="1" x14ac:dyDescent="0.2">
      <c r="B154" s="63"/>
      <c r="K154" s="5"/>
      <c r="L154" s="30"/>
      <c r="M154" s="24"/>
      <c r="N154" s="24"/>
      <c r="O154" s="24"/>
      <c r="P154" s="25"/>
      <c r="Q154" s="25"/>
    </row>
    <row r="155" spans="1:17" s="2" customFormat="1" ht="15.75" customHeight="1" x14ac:dyDescent="0.2">
      <c r="B155" s="63"/>
      <c r="K155" s="5">
        <f>SUM(D92:J92)</f>
        <v>0</v>
      </c>
      <c r="L155" s="31"/>
      <c r="M155" s="32"/>
      <c r="N155" s="32"/>
      <c r="O155" s="32"/>
    </row>
    <row r="156" spans="1:17" s="2" customFormat="1" ht="15.75" customHeight="1" x14ac:dyDescent="0.2">
      <c r="B156" s="63"/>
      <c r="K156" s="5"/>
      <c r="L156" s="5"/>
    </row>
    <row r="157" spans="1:17" s="2" customFormat="1" ht="15.75" customHeight="1" x14ac:dyDescent="0.2">
      <c r="B157" s="63"/>
      <c r="K157" s="5"/>
      <c r="L157" s="5"/>
    </row>
    <row r="158" spans="1:17" s="2" customFormat="1" ht="15.75" customHeight="1" x14ac:dyDescent="0.2">
      <c r="B158" s="63"/>
      <c r="K158" s="5"/>
      <c r="L158" s="5"/>
    </row>
    <row r="159" spans="1:17" s="7" customFormat="1" ht="15.75" customHeight="1" x14ac:dyDescent="0.2">
      <c r="A159" s="2"/>
      <c r="B159" s="63"/>
      <c r="C159" s="2"/>
      <c r="D159" s="2"/>
      <c r="E159" s="2"/>
      <c r="F159" s="2"/>
      <c r="G159" s="2"/>
      <c r="H159" s="2"/>
      <c r="I159" s="2"/>
      <c r="J159" s="2"/>
      <c r="K159" s="6">
        <f>SUM(D98:J98)</f>
        <v>0</v>
      </c>
      <c r="L159" s="6"/>
    </row>
    <row r="160" spans="1:17" s="7" customFormat="1" ht="15.75" customHeight="1" x14ac:dyDescent="0.2">
      <c r="A160" s="2"/>
      <c r="B160" s="63"/>
      <c r="C160" s="2"/>
      <c r="D160" s="2"/>
      <c r="E160" s="2"/>
      <c r="F160" s="2"/>
      <c r="G160" s="2"/>
      <c r="H160" s="2"/>
      <c r="I160" s="2"/>
      <c r="J160" s="2"/>
      <c r="K160" s="6"/>
      <c r="L160" s="6"/>
    </row>
    <row r="161" spans="1:12" s="7" customFormat="1" ht="15.75" customHeight="1" x14ac:dyDescent="0.2">
      <c r="A161" s="2"/>
      <c r="B161" s="63"/>
      <c r="C161" s="2"/>
      <c r="D161" s="2"/>
      <c r="E161" s="2"/>
      <c r="F161" s="2"/>
      <c r="G161" s="2"/>
      <c r="H161" s="2"/>
      <c r="I161" s="2"/>
      <c r="J161" s="2"/>
      <c r="K161" s="6"/>
      <c r="L161" s="6"/>
    </row>
    <row r="162" spans="1:12" s="2" customFormat="1" ht="15.75" customHeight="1" x14ac:dyDescent="0.2">
      <c r="B162" s="63"/>
      <c r="K162" s="5"/>
      <c r="L162" s="5"/>
    </row>
    <row r="163" spans="1:12" s="7" customFormat="1" ht="15.75" customHeight="1" x14ac:dyDescent="0.2">
      <c r="A163" s="2"/>
      <c r="B163" s="63"/>
      <c r="C163" s="2"/>
      <c r="D163" s="2"/>
      <c r="E163" s="2"/>
      <c r="F163" s="2"/>
      <c r="G163" s="2"/>
      <c r="H163" s="2"/>
      <c r="I163" s="2"/>
      <c r="J163" s="2"/>
      <c r="K163" s="5">
        <f>SUM(D103:J103)</f>
        <v>0</v>
      </c>
      <c r="L163" s="6"/>
    </row>
    <row r="164" spans="1:12" s="7" customFormat="1" ht="15.75" customHeight="1" x14ac:dyDescent="0.2">
      <c r="A164" s="2"/>
      <c r="B164" s="63"/>
      <c r="C164" s="2"/>
      <c r="D164" s="2"/>
      <c r="E164" s="2"/>
      <c r="F164" s="2"/>
      <c r="G164" s="2"/>
      <c r="H164" s="2"/>
      <c r="I164" s="2"/>
      <c r="J164" s="2"/>
      <c r="K164" s="5">
        <f>SUM(D106:J106)</f>
        <v>0</v>
      </c>
      <c r="L164" s="6"/>
    </row>
    <row r="165" spans="1:12" s="7" customFormat="1" ht="15.75" customHeight="1" x14ac:dyDescent="0.2">
      <c r="A165" s="2"/>
      <c r="B165" s="63"/>
      <c r="C165" s="2"/>
      <c r="D165" s="2"/>
      <c r="E165" s="2"/>
      <c r="F165" s="2"/>
      <c r="G165" s="2"/>
      <c r="H165" s="2"/>
      <c r="I165" s="2"/>
      <c r="J165" s="2"/>
      <c r="K165" s="6"/>
      <c r="L165" s="6"/>
    </row>
    <row r="166" spans="1:12" s="7" customFormat="1" ht="15.75" customHeight="1" x14ac:dyDescent="0.2">
      <c r="A166" s="2"/>
      <c r="B166" s="63"/>
      <c r="C166" s="2"/>
      <c r="D166" s="2"/>
      <c r="E166" s="2"/>
      <c r="F166" s="2"/>
      <c r="G166" s="2"/>
      <c r="H166" s="2"/>
      <c r="I166" s="2"/>
      <c r="J166" s="2"/>
      <c r="K166" s="6"/>
      <c r="L166" s="6"/>
    </row>
    <row r="167" spans="1:12" s="7" customFormat="1" ht="15.75" customHeight="1" x14ac:dyDescent="0.2">
      <c r="A167" s="2"/>
      <c r="B167" s="63"/>
      <c r="C167" s="2"/>
      <c r="D167" s="2"/>
      <c r="E167" s="2"/>
      <c r="F167" s="2"/>
      <c r="G167" s="2"/>
      <c r="H167" s="2"/>
      <c r="I167" s="2"/>
      <c r="J167" s="2"/>
      <c r="K167" s="5" t="e">
        <f>SUM(#REF!)</f>
        <v>#REF!</v>
      </c>
      <c r="L167" s="6"/>
    </row>
    <row r="168" spans="1:12" s="2" customFormat="1" ht="15.75" customHeight="1" x14ac:dyDescent="0.2">
      <c r="B168" s="63"/>
      <c r="K168" s="6"/>
      <c r="L168" s="5"/>
    </row>
    <row r="169" spans="1:12" s="2" customFormat="1" ht="15.75" customHeight="1" x14ac:dyDescent="0.2">
      <c r="B169" s="63"/>
      <c r="K169" s="6"/>
      <c r="L169" s="5"/>
    </row>
    <row r="170" spans="1:12" s="2" customFormat="1" ht="15.75" customHeight="1" x14ac:dyDescent="0.2">
      <c r="B170" s="63"/>
      <c r="K170" s="6"/>
      <c r="L170" s="5"/>
    </row>
    <row r="171" spans="1:12" s="2" customFormat="1" ht="15.75" customHeight="1" x14ac:dyDescent="0.2">
      <c r="B171" s="63"/>
      <c r="K171" s="5"/>
      <c r="L171" s="5"/>
    </row>
    <row r="172" spans="1:12" s="2" customFormat="1" ht="15.75" customHeight="1" x14ac:dyDescent="0.2">
      <c r="B172" s="63"/>
      <c r="K172" s="5"/>
      <c r="L172" s="5"/>
    </row>
    <row r="173" spans="1:12" s="2" customFormat="1" ht="15.75" customHeight="1" x14ac:dyDescent="0.2">
      <c r="B173" s="63"/>
      <c r="K173" s="5"/>
      <c r="L173" s="5"/>
    </row>
    <row r="174" spans="1:12" s="2" customFormat="1" ht="15.75" customHeight="1" x14ac:dyDescent="0.2">
      <c r="B174" s="63"/>
      <c r="K174" s="5"/>
      <c r="L174" s="5"/>
    </row>
    <row r="175" spans="1:12" s="2" customFormat="1" x14ac:dyDescent="0.2">
      <c r="B175" s="63"/>
    </row>
    <row r="176" spans="1:12" s="2" customFormat="1" x14ac:dyDescent="0.2">
      <c r="B176" s="63"/>
    </row>
    <row r="177" spans="2:2" s="2" customFormat="1" x14ac:dyDescent="0.2">
      <c r="B177" s="63"/>
    </row>
    <row r="178" spans="2:2" s="2" customFormat="1" x14ac:dyDescent="0.2">
      <c r="B178" s="63"/>
    </row>
    <row r="179" spans="2:2" s="2" customFormat="1" x14ac:dyDescent="0.2">
      <c r="B179" s="63"/>
    </row>
    <row r="180" spans="2:2" s="2" customFormat="1" x14ac:dyDescent="0.2">
      <c r="B180" s="63"/>
    </row>
    <row r="181" spans="2:2" s="2" customFormat="1" x14ac:dyDescent="0.2">
      <c r="B181" s="63"/>
    </row>
    <row r="182" spans="2:2" s="2" customFormat="1" x14ac:dyDescent="0.2">
      <c r="B182" s="63"/>
    </row>
    <row r="183" spans="2:2" s="2" customFormat="1" x14ac:dyDescent="0.2">
      <c r="B183" s="63"/>
    </row>
    <row r="184" spans="2:2" s="2" customFormat="1" x14ac:dyDescent="0.2">
      <c r="B184" s="63"/>
    </row>
    <row r="185" spans="2:2" s="2" customFormat="1" x14ac:dyDescent="0.2">
      <c r="B185" s="63"/>
    </row>
    <row r="186" spans="2:2" s="2" customFormat="1" x14ac:dyDescent="0.2">
      <c r="B186" s="63"/>
    </row>
    <row r="187" spans="2:2" s="2" customFormat="1" x14ac:dyDescent="0.2">
      <c r="B187" s="63"/>
    </row>
    <row r="188" spans="2:2" s="2" customFormat="1" x14ac:dyDescent="0.2">
      <c r="B188" s="63"/>
    </row>
    <row r="189" spans="2:2" s="2" customFormat="1" x14ac:dyDescent="0.2">
      <c r="B189" s="63"/>
    </row>
    <row r="190" spans="2:2" s="2" customFormat="1" x14ac:dyDescent="0.2">
      <c r="B190" s="63"/>
    </row>
    <row r="191" spans="2:2" s="2" customFormat="1" x14ac:dyDescent="0.2">
      <c r="B191" s="63"/>
    </row>
    <row r="192" spans="2:2" s="2" customFormat="1" x14ac:dyDescent="0.2">
      <c r="B192" s="63"/>
    </row>
    <row r="193" spans="2:2" s="2" customFormat="1" x14ac:dyDescent="0.2">
      <c r="B193" s="63"/>
    </row>
    <row r="194" spans="2:2" s="2" customFormat="1" x14ac:dyDescent="0.2">
      <c r="B194" s="63"/>
    </row>
    <row r="195" spans="2:2" s="2" customFormat="1" x14ac:dyDescent="0.2">
      <c r="B195" s="63"/>
    </row>
    <row r="196" spans="2:2" s="2" customFormat="1" x14ac:dyDescent="0.2">
      <c r="B196" s="63"/>
    </row>
    <row r="197" spans="2:2" s="2" customFormat="1" x14ac:dyDescent="0.2">
      <c r="B197" s="63"/>
    </row>
    <row r="198" spans="2:2" s="2" customFormat="1" x14ac:dyDescent="0.2">
      <c r="B198" s="63"/>
    </row>
    <row r="199" spans="2:2" s="2" customFormat="1" x14ac:dyDescent="0.2">
      <c r="B199" s="63"/>
    </row>
    <row r="200" spans="2:2" s="2" customFormat="1" x14ac:dyDescent="0.2">
      <c r="B200" s="63"/>
    </row>
    <row r="201" spans="2:2" s="2" customFormat="1" x14ac:dyDescent="0.2">
      <c r="B201" s="63"/>
    </row>
    <row r="202" spans="2:2" s="2" customFormat="1" x14ac:dyDescent="0.2">
      <c r="B202" s="63"/>
    </row>
    <row r="203" spans="2:2" s="2" customFormat="1" x14ac:dyDescent="0.2">
      <c r="B203" s="63"/>
    </row>
    <row r="204" spans="2:2" s="2" customFormat="1" x14ac:dyDescent="0.2">
      <c r="B204" s="63"/>
    </row>
    <row r="205" spans="2:2" s="2" customFormat="1" x14ac:dyDescent="0.2">
      <c r="B205" s="63"/>
    </row>
    <row r="206" spans="2:2" s="2" customFormat="1" x14ac:dyDescent="0.2">
      <c r="B206" s="63"/>
    </row>
    <row r="207" spans="2:2" s="2" customFormat="1" x14ac:dyDescent="0.2">
      <c r="B207" s="63"/>
    </row>
    <row r="208" spans="2:2" s="2" customFormat="1" x14ac:dyDescent="0.2">
      <c r="B208" s="63"/>
    </row>
    <row r="209" spans="1:10" s="2" customFormat="1" x14ac:dyDescent="0.2">
      <c r="A209"/>
      <c r="B209" s="64"/>
      <c r="C209"/>
      <c r="D209"/>
      <c r="E209"/>
      <c r="F209"/>
      <c r="G209"/>
      <c r="H209"/>
      <c r="I209"/>
      <c r="J209"/>
    </row>
    <row r="210" spans="1:10" s="2" customFormat="1" x14ac:dyDescent="0.2">
      <c r="A210"/>
      <c r="B210" s="64"/>
      <c r="C210"/>
      <c r="D210"/>
      <c r="E210"/>
      <c r="F210"/>
      <c r="G210"/>
      <c r="H210"/>
      <c r="I210"/>
      <c r="J210"/>
    </row>
    <row r="211" spans="1:10" s="2" customFormat="1" x14ac:dyDescent="0.2">
      <c r="A211"/>
      <c r="B211" s="64"/>
      <c r="C211"/>
      <c r="D211"/>
      <c r="E211"/>
      <c r="F211"/>
      <c r="G211"/>
      <c r="H211"/>
      <c r="I211"/>
      <c r="J211"/>
    </row>
    <row r="212" spans="1:10" s="2" customFormat="1" x14ac:dyDescent="0.2">
      <c r="A212"/>
      <c r="B212" s="64"/>
      <c r="C212"/>
      <c r="D212"/>
      <c r="E212"/>
      <c r="F212"/>
      <c r="G212"/>
      <c r="H212"/>
      <c r="I212"/>
      <c r="J212"/>
    </row>
    <row r="213" spans="1:10" s="2" customFormat="1" x14ac:dyDescent="0.2">
      <c r="A213"/>
      <c r="B213" s="64"/>
      <c r="C213"/>
      <c r="D213"/>
      <c r="E213"/>
      <c r="F213"/>
      <c r="G213"/>
      <c r="H213"/>
      <c r="I213"/>
      <c r="J213"/>
    </row>
    <row r="214" spans="1:10" s="2" customFormat="1" x14ac:dyDescent="0.2">
      <c r="A214"/>
      <c r="B214" s="64"/>
      <c r="C214"/>
      <c r="D214"/>
      <c r="E214"/>
      <c r="F214"/>
      <c r="G214"/>
      <c r="H214"/>
      <c r="I214"/>
      <c r="J214"/>
    </row>
    <row r="215" spans="1:10" s="2" customFormat="1" x14ac:dyDescent="0.2">
      <c r="A215"/>
      <c r="B215" s="64"/>
      <c r="C215"/>
      <c r="D215"/>
      <c r="E215"/>
      <c r="F215"/>
      <c r="G215"/>
      <c r="H215"/>
      <c r="I215"/>
      <c r="J215"/>
    </row>
    <row r="216" spans="1:10" s="2" customFormat="1" x14ac:dyDescent="0.2">
      <c r="A216"/>
      <c r="B216" s="64"/>
      <c r="C216"/>
      <c r="D216"/>
      <c r="E216"/>
      <c r="F216"/>
      <c r="G216"/>
      <c r="H216"/>
      <c r="I216"/>
      <c r="J216"/>
    </row>
    <row r="217" spans="1:10" s="2" customFormat="1" x14ac:dyDescent="0.2">
      <c r="A217"/>
      <c r="B217" s="64"/>
      <c r="C217"/>
      <c r="D217"/>
      <c r="E217"/>
      <c r="F217"/>
      <c r="G217"/>
      <c r="H217"/>
      <c r="I217"/>
      <c r="J217"/>
    </row>
    <row r="218" spans="1:10" s="2" customFormat="1" x14ac:dyDescent="0.2">
      <c r="A218"/>
      <c r="B218" s="64"/>
      <c r="C218"/>
      <c r="D218"/>
      <c r="E218"/>
      <c r="F218"/>
      <c r="G218"/>
      <c r="H218"/>
      <c r="I218"/>
      <c r="J218"/>
    </row>
    <row r="219" spans="1:10" s="2" customFormat="1" x14ac:dyDescent="0.2">
      <c r="A219"/>
      <c r="B219" s="64"/>
      <c r="C219"/>
      <c r="D219"/>
      <c r="E219"/>
      <c r="F219"/>
      <c r="G219"/>
      <c r="H219"/>
      <c r="I219"/>
      <c r="J219"/>
    </row>
    <row r="220" spans="1:10" s="2" customFormat="1" x14ac:dyDescent="0.2">
      <c r="A220"/>
      <c r="B220" s="64"/>
      <c r="C220"/>
      <c r="D220"/>
      <c r="E220"/>
      <c r="F220"/>
      <c r="G220"/>
      <c r="H220"/>
      <c r="I220"/>
      <c r="J220"/>
    </row>
    <row r="221" spans="1:10" s="2" customFormat="1" x14ac:dyDescent="0.2">
      <c r="A221"/>
      <c r="B221" s="64"/>
      <c r="C221"/>
      <c r="D221"/>
      <c r="E221"/>
      <c r="F221"/>
      <c r="G221"/>
      <c r="H221"/>
      <c r="I221"/>
      <c r="J221"/>
    </row>
    <row r="222" spans="1:10" s="2" customFormat="1" x14ac:dyDescent="0.2">
      <c r="A222"/>
      <c r="B222" s="64"/>
      <c r="C222"/>
      <c r="D222"/>
      <c r="E222"/>
      <c r="F222"/>
      <c r="G222"/>
      <c r="H222"/>
      <c r="I222"/>
      <c r="J222"/>
    </row>
    <row r="223" spans="1:10" s="2" customFormat="1" x14ac:dyDescent="0.2">
      <c r="A223"/>
      <c r="B223" s="64"/>
      <c r="C223"/>
      <c r="D223"/>
      <c r="E223"/>
      <c r="F223"/>
      <c r="G223"/>
      <c r="H223"/>
      <c r="I223"/>
      <c r="J223"/>
    </row>
    <row r="224" spans="1:10" s="2" customFormat="1" x14ac:dyDescent="0.2">
      <c r="A224"/>
      <c r="B224" s="64"/>
      <c r="C224"/>
      <c r="D224"/>
      <c r="E224"/>
      <c r="F224"/>
      <c r="G224"/>
      <c r="H224"/>
      <c r="I224"/>
      <c r="J224"/>
    </row>
    <row r="225" spans="1:10" s="2" customFormat="1" x14ac:dyDescent="0.2">
      <c r="A225"/>
      <c r="B225" s="64"/>
      <c r="C225"/>
      <c r="D225"/>
      <c r="E225"/>
      <c r="F225"/>
      <c r="G225"/>
      <c r="H225"/>
      <c r="I225"/>
      <c r="J225"/>
    </row>
    <row r="226" spans="1:10" s="2" customFormat="1" x14ac:dyDescent="0.2">
      <c r="A226"/>
      <c r="B226" s="64"/>
      <c r="C226"/>
      <c r="D226"/>
      <c r="E226"/>
      <c r="F226"/>
      <c r="G226"/>
      <c r="H226"/>
      <c r="I226"/>
      <c r="J226"/>
    </row>
    <row r="227" spans="1:10" s="2" customFormat="1" x14ac:dyDescent="0.2">
      <c r="A227"/>
      <c r="B227" s="64"/>
      <c r="C227"/>
      <c r="D227"/>
      <c r="E227"/>
      <c r="F227"/>
      <c r="G227"/>
      <c r="H227"/>
      <c r="I227"/>
      <c r="J227"/>
    </row>
    <row r="228" spans="1:10" s="2" customFormat="1" x14ac:dyDescent="0.2">
      <c r="A228"/>
      <c r="B228" s="64"/>
      <c r="C228"/>
      <c r="D228"/>
      <c r="E228"/>
      <c r="F228"/>
      <c r="G228"/>
      <c r="H228"/>
      <c r="I228"/>
      <c r="J228"/>
    </row>
    <row r="229" spans="1:10" s="2" customFormat="1" x14ac:dyDescent="0.2">
      <c r="A229"/>
      <c r="B229" s="64"/>
      <c r="C229"/>
      <c r="D229"/>
      <c r="E229"/>
      <c r="F229"/>
      <c r="G229"/>
      <c r="H229"/>
      <c r="I229"/>
      <c r="J229"/>
    </row>
    <row r="230" spans="1:10" s="2" customFormat="1" x14ac:dyDescent="0.2">
      <c r="A230"/>
      <c r="B230" s="64"/>
      <c r="C230"/>
      <c r="D230"/>
      <c r="E230"/>
      <c r="F230"/>
      <c r="G230"/>
      <c r="H230"/>
      <c r="I230"/>
      <c r="J230"/>
    </row>
    <row r="231" spans="1:10" s="2" customFormat="1" x14ac:dyDescent="0.2">
      <c r="A231"/>
      <c r="B231" s="64"/>
      <c r="C231"/>
      <c r="D231"/>
      <c r="E231"/>
      <c r="F231"/>
      <c r="G231"/>
      <c r="H231"/>
      <c r="I231"/>
      <c r="J231"/>
    </row>
    <row r="232" spans="1:10" s="2" customFormat="1" x14ac:dyDescent="0.2">
      <c r="A232"/>
      <c r="B232" s="64"/>
      <c r="C232"/>
      <c r="D232"/>
      <c r="E232"/>
      <c r="F232"/>
      <c r="G232"/>
      <c r="H232"/>
      <c r="I232"/>
      <c r="J232"/>
    </row>
    <row r="233" spans="1:10" s="2" customFormat="1" x14ac:dyDescent="0.2">
      <c r="A233"/>
      <c r="B233" s="64"/>
      <c r="C233"/>
      <c r="D233"/>
      <c r="E233"/>
      <c r="F233"/>
      <c r="G233"/>
      <c r="H233"/>
      <c r="I233"/>
      <c r="J233"/>
    </row>
    <row r="234" spans="1:10" s="2" customFormat="1" x14ac:dyDescent="0.2">
      <c r="A234"/>
      <c r="B234" s="64"/>
      <c r="C234"/>
      <c r="D234"/>
      <c r="E234"/>
      <c r="F234"/>
      <c r="G234"/>
      <c r="H234"/>
      <c r="I234"/>
      <c r="J234"/>
    </row>
    <row r="235" spans="1:10" s="2" customFormat="1" x14ac:dyDescent="0.2">
      <c r="A235"/>
      <c r="B235" s="64"/>
      <c r="C235"/>
      <c r="D235"/>
      <c r="E235"/>
      <c r="F235"/>
      <c r="G235"/>
      <c r="H235"/>
      <c r="I235"/>
      <c r="J235"/>
    </row>
    <row r="236" spans="1:10" s="2" customFormat="1" x14ac:dyDescent="0.2">
      <c r="A236"/>
      <c r="B236" s="64"/>
      <c r="C236"/>
      <c r="D236"/>
      <c r="E236"/>
      <c r="F236"/>
      <c r="G236"/>
      <c r="H236"/>
      <c r="I236"/>
      <c r="J236"/>
    </row>
    <row r="237" spans="1:10" s="2" customFormat="1" x14ac:dyDescent="0.2">
      <c r="A237"/>
      <c r="B237" s="64"/>
      <c r="C237"/>
      <c r="D237"/>
      <c r="E237"/>
      <c r="F237"/>
      <c r="G237"/>
      <c r="H237"/>
      <c r="I237"/>
      <c r="J237"/>
    </row>
    <row r="238" spans="1:10" s="2" customFormat="1" x14ac:dyDescent="0.2">
      <c r="A238"/>
      <c r="B238" s="64"/>
      <c r="C238"/>
      <c r="D238"/>
      <c r="E238"/>
      <c r="F238"/>
      <c r="G238"/>
      <c r="H238"/>
      <c r="I238"/>
      <c r="J238"/>
    </row>
    <row r="239" spans="1:10" s="2" customFormat="1" x14ac:dyDescent="0.2">
      <c r="A239"/>
      <c r="B239" s="64"/>
      <c r="C239"/>
      <c r="D239"/>
      <c r="E239"/>
      <c r="F239"/>
      <c r="G239"/>
      <c r="H239"/>
      <c r="I239"/>
      <c r="J239"/>
    </row>
    <row r="240" spans="1:10" s="2" customFormat="1" x14ac:dyDescent="0.2">
      <c r="A240"/>
      <c r="B240" s="64"/>
      <c r="C240"/>
      <c r="D240"/>
      <c r="E240"/>
      <c r="F240"/>
      <c r="G240"/>
      <c r="H240"/>
      <c r="I240"/>
      <c r="J240"/>
    </row>
    <row r="241" spans="1:10" s="2" customFormat="1" x14ac:dyDescent="0.2">
      <c r="A241"/>
      <c r="B241" s="64"/>
      <c r="C241"/>
      <c r="D241"/>
      <c r="E241"/>
      <c r="F241"/>
      <c r="G241"/>
      <c r="H241"/>
      <c r="I241"/>
      <c r="J241"/>
    </row>
    <row r="242" spans="1:10" s="2" customFormat="1" x14ac:dyDescent="0.2">
      <c r="A242"/>
      <c r="B242" s="64"/>
      <c r="C242"/>
      <c r="D242"/>
      <c r="E242"/>
      <c r="F242"/>
      <c r="G242"/>
      <c r="H242"/>
      <c r="I242"/>
      <c r="J242"/>
    </row>
    <row r="243" spans="1:10" s="2" customFormat="1" x14ac:dyDescent="0.2">
      <c r="A243"/>
      <c r="B243" s="64"/>
      <c r="C243"/>
      <c r="D243"/>
      <c r="E243"/>
      <c r="F243"/>
      <c r="G243"/>
      <c r="H243"/>
      <c r="I243"/>
      <c r="J243"/>
    </row>
    <row r="244" spans="1:10" s="2" customFormat="1" x14ac:dyDescent="0.2">
      <c r="A244"/>
      <c r="B244" s="64"/>
      <c r="C244"/>
      <c r="D244"/>
      <c r="E244"/>
      <c r="F244"/>
      <c r="G244"/>
      <c r="H244"/>
      <c r="I244"/>
      <c r="J244"/>
    </row>
    <row r="245" spans="1:10" s="2" customFormat="1" x14ac:dyDescent="0.2">
      <c r="A245"/>
      <c r="B245" s="64"/>
      <c r="C245"/>
      <c r="D245"/>
      <c r="E245"/>
      <c r="F245"/>
      <c r="G245"/>
      <c r="H245"/>
      <c r="I245"/>
      <c r="J245"/>
    </row>
    <row r="246" spans="1:10" s="2" customFormat="1" x14ac:dyDescent="0.2">
      <c r="A246"/>
      <c r="B246" s="64"/>
      <c r="C246"/>
      <c r="D246"/>
      <c r="E246"/>
      <c r="F246"/>
      <c r="G246"/>
      <c r="H246"/>
      <c r="I246"/>
      <c r="J246"/>
    </row>
    <row r="247" spans="1:10" s="2" customFormat="1" x14ac:dyDescent="0.2">
      <c r="A247"/>
      <c r="B247" s="64"/>
      <c r="C247"/>
      <c r="D247"/>
      <c r="E247"/>
      <c r="F247"/>
      <c r="G247"/>
      <c r="H247"/>
      <c r="I247"/>
      <c r="J247"/>
    </row>
    <row r="248" spans="1:10" s="2" customFormat="1" x14ac:dyDescent="0.2">
      <c r="A248"/>
      <c r="B248" s="64"/>
      <c r="C248"/>
      <c r="D248"/>
      <c r="E248"/>
      <c r="F248"/>
      <c r="G248"/>
      <c r="H248"/>
      <c r="I248"/>
      <c r="J248"/>
    </row>
    <row r="249" spans="1:10" s="2" customFormat="1" x14ac:dyDescent="0.2">
      <c r="A249"/>
      <c r="B249" s="64"/>
      <c r="C249"/>
      <c r="D249"/>
      <c r="E249"/>
      <c r="F249"/>
      <c r="G249"/>
      <c r="H249"/>
      <c r="I249"/>
      <c r="J249"/>
    </row>
    <row r="250" spans="1:10" s="2" customFormat="1" x14ac:dyDescent="0.2">
      <c r="A250"/>
      <c r="B250" s="64"/>
      <c r="C250"/>
      <c r="D250"/>
      <c r="E250"/>
      <c r="F250"/>
      <c r="G250"/>
      <c r="H250"/>
      <c r="I250"/>
      <c r="J250"/>
    </row>
    <row r="251" spans="1:10" s="2" customFormat="1" x14ac:dyDescent="0.2">
      <c r="A251"/>
      <c r="B251" s="64"/>
      <c r="C251"/>
      <c r="D251"/>
      <c r="E251"/>
      <c r="F251"/>
      <c r="G251"/>
      <c r="H251"/>
      <c r="I251"/>
      <c r="J251"/>
    </row>
    <row r="252" spans="1:10" s="2" customFormat="1" x14ac:dyDescent="0.2">
      <c r="A252"/>
      <c r="B252" s="64"/>
      <c r="C252"/>
      <c r="D252"/>
      <c r="E252"/>
      <c r="F252"/>
      <c r="G252"/>
      <c r="H252"/>
      <c r="I252"/>
      <c r="J252"/>
    </row>
    <row r="253" spans="1:10" s="2" customFormat="1" x14ac:dyDescent="0.2">
      <c r="A253"/>
      <c r="B253" s="64"/>
      <c r="C253"/>
      <c r="D253"/>
      <c r="E253"/>
      <c r="F253"/>
      <c r="G253"/>
      <c r="H253"/>
      <c r="I253"/>
      <c r="J253"/>
    </row>
    <row r="254" spans="1:10" s="2" customFormat="1" x14ac:dyDescent="0.2">
      <c r="A254"/>
      <c r="B254" s="64"/>
      <c r="C254"/>
      <c r="D254"/>
      <c r="E254"/>
      <c r="F254"/>
      <c r="G254"/>
      <c r="H254"/>
      <c r="I254"/>
      <c r="J254"/>
    </row>
    <row r="255" spans="1:10" s="2" customFormat="1" x14ac:dyDescent="0.2">
      <c r="A255"/>
      <c r="B255" s="64"/>
      <c r="C255"/>
      <c r="D255"/>
      <c r="E255"/>
      <c r="F255"/>
      <c r="G255"/>
      <c r="H255"/>
      <c r="I255"/>
      <c r="J255"/>
    </row>
    <row r="256" spans="1:10" s="2" customFormat="1" x14ac:dyDescent="0.2">
      <c r="A256"/>
      <c r="B256" s="64"/>
      <c r="C256"/>
      <c r="D256"/>
      <c r="E256"/>
      <c r="F256"/>
      <c r="G256"/>
      <c r="H256"/>
      <c r="I256"/>
      <c r="J256"/>
    </row>
    <row r="257" spans="1:10" s="2" customFormat="1" x14ac:dyDescent="0.2">
      <c r="A257"/>
      <c r="B257" s="64"/>
      <c r="C257"/>
      <c r="D257"/>
      <c r="E257"/>
      <c r="F257"/>
      <c r="G257"/>
      <c r="H257"/>
      <c r="I257"/>
      <c r="J257"/>
    </row>
    <row r="258" spans="1:10" s="2" customFormat="1" x14ac:dyDescent="0.2">
      <c r="A258"/>
      <c r="B258" s="64"/>
      <c r="C258"/>
      <c r="D258"/>
      <c r="E258"/>
      <c r="F258"/>
      <c r="G258"/>
      <c r="H258"/>
      <c r="I258"/>
      <c r="J258"/>
    </row>
    <row r="259" spans="1:10" s="2" customFormat="1" x14ac:dyDescent="0.2">
      <c r="A259"/>
      <c r="B259" s="64"/>
      <c r="C259"/>
      <c r="D259"/>
      <c r="E259"/>
      <c r="F259"/>
      <c r="G259"/>
      <c r="H259"/>
      <c r="I259"/>
      <c r="J259"/>
    </row>
    <row r="260" spans="1:10" s="2" customFormat="1" x14ac:dyDescent="0.2">
      <c r="A260"/>
      <c r="B260" s="64"/>
      <c r="C260"/>
      <c r="D260"/>
      <c r="E260"/>
      <c r="F260"/>
      <c r="G260"/>
      <c r="H260"/>
      <c r="I260"/>
      <c r="J260"/>
    </row>
    <row r="261" spans="1:10" s="2" customFormat="1" x14ac:dyDescent="0.2">
      <c r="A261"/>
      <c r="B261" s="64"/>
      <c r="C261"/>
      <c r="D261"/>
      <c r="E261"/>
      <c r="F261"/>
      <c r="G261"/>
      <c r="H261"/>
      <c r="I261"/>
      <c r="J261"/>
    </row>
    <row r="262" spans="1:10" s="2" customFormat="1" x14ac:dyDescent="0.2">
      <c r="A262"/>
      <c r="B262" s="64"/>
      <c r="C262"/>
      <c r="D262"/>
      <c r="E262"/>
      <c r="F262"/>
      <c r="G262"/>
      <c r="H262"/>
      <c r="I262"/>
      <c r="J262"/>
    </row>
    <row r="263" spans="1:10" s="2" customFormat="1" x14ac:dyDescent="0.2">
      <c r="A263"/>
      <c r="B263" s="64"/>
      <c r="C263"/>
      <c r="D263"/>
      <c r="E263"/>
      <c r="F263"/>
      <c r="G263"/>
      <c r="H263"/>
      <c r="I263"/>
      <c r="J263"/>
    </row>
    <row r="264" spans="1:10" s="2" customFormat="1" x14ac:dyDescent="0.2">
      <c r="A264"/>
      <c r="B264" s="64"/>
      <c r="C264"/>
      <c r="D264"/>
      <c r="E264"/>
      <c r="F264"/>
      <c r="G264"/>
      <c r="H264"/>
      <c r="I264"/>
      <c r="J264"/>
    </row>
    <row r="265" spans="1:10" s="2" customFormat="1" x14ac:dyDescent="0.2">
      <c r="A265"/>
      <c r="B265" s="64"/>
      <c r="C265"/>
      <c r="D265"/>
      <c r="E265"/>
      <c r="F265"/>
      <c r="G265"/>
      <c r="H265"/>
      <c r="I265"/>
      <c r="J265"/>
    </row>
    <row r="266" spans="1:10" s="2" customFormat="1" x14ac:dyDescent="0.2">
      <c r="A266"/>
      <c r="B266" s="64"/>
      <c r="C266"/>
      <c r="D266"/>
      <c r="E266"/>
      <c r="F266"/>
      <c r="G266"/>
      <c r="H266"/>
      <c r="I266"/>
      <c r="J266"/>
    </row>
    <row r="267" spans="1:10" s="2" customFormat="1" x14ac:dyDescent="0.2">
      <c r="A267"/>
      <c r="B267" s="64"/>
      <c r="C267"/>
      <c r="D267"/>
      <c r="E267"/>
      <c r="F267"/>
      <c r="G267"/>
      <c r="H267"/>
      <c r="I267"/>
      <c r="J267"/>
    </row>
    <row r="268" spans="1:10" s="2" customFormat="1" x14ac:dyDescent="0.2">
      <c r="A268"/>
      <c r="B268" s="64"/>
      <c r="C268"/>
      <c r="D268"/>
      <c r="E268"/>
      <c r="F268"/>
      <c r="G268"/>
      <c r="H268"/>
      <c r="I268"/>
      <c r="J268"/>
    </row>
    <row r="269" spans="1:10" s="2" customFormat="1" x14ac:dyDescent="0.2">
      <c r="A269"/>
      <c r="B269" s="64"/>
      <c r="C269"/>
      <c r="D269"/>
      <c r="E269"/>
      <c r="F269"/>
      <c r="G269"/>
      <c r="H269"/>
      <c r="I269"/>
      <c r="J269"/>
    </row>
  </sheetData>
  <mergeCells count="7">
    <mergeCell ref="A1:J1"/>
    <mergeCell ref="A4:A5"/>
    <mergeCell ref="B4:B5"/>
    <mergeCell ref="C4:C5"/>
    <mergeCell ref="D4:E4"/>
    <mergeCell ref="F4:H4"/>
    <mergeCell ref="J4:J5"/>
  </mergeCells>
  <phoneticPr fontId="2"/>
  <printOptions horizontalCentered="1"/>
  <pageMargins left="0.25" right="0.25" top="0.75" bottom="0.75" header="0.3" footer="0.3"/>
  <pageSetup paperSize="9" scale="76" fitToHeight="0" orientation="portrait" r:id="rId1"/>
  <headerFooter>
    <oddFooter>&amp;L&amp;8&amp;Z&amp;F&amp;A&amp;D&amp;T&amp;P／&amp;N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67"/>
  <sheetViews>
    <sheetView topLeftCell="A58" zoomScaleNormal="100" workbookViewId="0">
      <selection activeCell="D74" sqref="D74"/>
    </sheetView>
  </sheetViews>
  <sheetFormatPr defaultRowHeight="13" x14ac:dyDescent="0.2"/>
  <cols>
    <col min="1" max="1" width="29.90625" customWidth="1"/>
    <col min="2" max="2" width="13.7265625" style="64" customWidth="1"/>
    <col min="3" max="3" width="12.6328125" customWidth="1"/>
    <col min="4" max="4" width="13.7265625" customWidth="1"/>
    <col min="5" max="5" width="13.6328125" customWidth="1"/>
    <col min="6" max="6" width="11.26953125" customWidth="1"/>
    <col min="7" max="7" width="14.6328125" hidden="1" customWidth="1"/>
    <col min="8" max="8" width="12.36328125" customWidth="1"/>
    <col min="9" max="9" width="13.08984375" customWidth="1"/>
    <col min="10" max="10" width="11.36328125" customWidth="1"/>
    <col min="11" max="11" width="13.453125" customWidth="1"/>
    <col min="12" max="12" width="18.453125" customWidth="1"/>
    <col min="13" max="13" width="14" customWidth="1"/>
    <col min="15" max="15" width="17.453125" customWidth="1"/>
    <col min="16" max="16" width="9" hidden="1" customWidth="1"/>
  </cols>
  <sheetData>
    <row r="1" spans="1:12" s="2" customFormat="1" ht="15.75" customHeight="1" x14ac:dyDescent="0.2">
      <c r="A1" s="127" t="s">
        <v>207</v>
      </c>
      <c r="B1" s="127"/>
      <c r="C1" s="127"/>
      <c r="D1" s="127"/>
      <c r="E1" s="127"/>
      <c r="F1" s="127"/>
      <c r="G1" s="127"/>
      <c r="H1" s="127"/>
      <c r="I1" s="127"/>
      <c r="J1" s="127"/>
    </row>
    <row r="2" spans="1:12" s="2" customFormat="1" ht="15.75" customHeight="1" x14ac:dyDescent="0.2">
      <c r="A2" s="1"/>
      <c r="B2" s="62"/>
      <c r="C2" s="1"/>
      <c r="D2" s="1" t="s">
        <v>209</v>
      </c>
      <c r="E2" s="1"/>
      <c r="F2" s="34"/>
      <c r="G2" s="1"/>
      <c r="H2" s="34"/>
      <c r="I2" s="1"/>
      <c r="J2" s="1"/>
    </row>
    <row r="3" spans="1:12" s="2" customFormat="1" ht="15.75" customHeight="1" x14ac:dyDescent="0.2">
      <c r="B3" s="63"/>
      <c r="C3" s="2" t="s">
        <v>198</v>
      </c>
      <c r="J3" s="3" t="s">
        <v>44</v>
      </c>
    </row>
    <row r="4" spans="1:12" s="2" customFormat="1" ht="18" customHeight="1" x14ac:dyDescent="0.2">
      <c r="A4" s="116" t="s">
        <v>0</v>
      </c>
      <c r="B4" s="129" t="s">
        <v>206</v>
      </c>
      <c r="C4" s="116" t="s">
        <v>3</v>
      </c>
      <c r="D4" s="120" t="s">
        <v>25</v>
      </c>
      <c r="E4" s="121"/>
      <c r="F4" s="120" t="s">
        <v>45</v>
      </c>
      <c r="G4" s="128"/>
      <c r="H4" s="128"/>
      <c r="I4" s="33"/>
      <c r="J4" s="116" t="s">
        <v>1</v>
      </c>
    </row>
    <row r="5" spans="1:12" s="2" customFormat="1" ht="18" customHeight="1" x14ac:dyDescent="0.2">
      <c r="A5" s="117"/>
      <c r="B5" s="130"/>
      <c r="C5" s="117"/>
      <c r="D5" s="35" t="s">
        <v>2</v>
      </c>
      <c r="E5" s="35" t="s">
        <v>46</v>
      </c>
      <c r="F5" s="36" t="s">
        <v>37</v>
      </c>
      <c r="G5" s="61"/>
      <c r="H5" s="35" t="s">
        <v>38</v>
      </c>
      <c r="I5" s="35" t="s">
        <v>47</v>
      </c>
      <c r="J5" s="117"/>
    </row>
    <row r="6" spans="1:12" s="2" customFormat="1" ht="17.25" customHeight="1" x14ac:dyDescent="0.2">
      <c r="A6" s="57" t="s">
        <v>57</v>
      </c>
      <c r="B6" s="66"/>
      <c r="C6" s="69"/>
      <c r="D6" s="69"/>
      <c r="E6" s="69"/>
      <c r="F6" s="69"/>
      <c r="G6" s="70"/>
      <c r="H6" s="69"/>
      <c r="I6" s="69"/>
      <c r="J6" s="69"/>
      <c r="K6" s="5"/>
      <c r="L6" s="5"/>
    </row>
    <row r="7" spans="1:12" s="2" customFormat="1" ht="17.25" customHeight="1" x14ac:dyDescent="0.2">
      <c r="A7" s="46" t="s">
        <v>58</v>
      </c>
      <c r="B7" s="71"/>
      <c r="C7" s="71"/>
      <c r="D7" s="71"/>
      <c r="E7" s="71"/>
      <c r="F7" s="71"/>
      <c r="G7" s="70"/>
      <c r="H7" s="71"/>
      <c r="I7" s="71"/>
      <c r="J7" s="71"/>
      <c r="K7" s="5"/>
      <c r="L7" s="5"/>
    </row>
    <row r="8" spans="1:12" s="2" customFormat="1" ht="17.25" customHeight="1" x14ac:dyDescent="0.2">
      <c r="A8" s="46" t="s">
        <v>76</v>
      </c>
      <c r="B8" s="71"/>
      <c r="C8" s="71"/>
      <c r="D8" s="71"/>
      <c r="E8" s="71"/>
      <c r="F8" s="71"/>
      <c r="G8" s="70"/>
      <c r="H8" s="71"/>
      <c r="I8" s="71"/>
      <c r="J8" s="71"/>
      <c r="K8" s="5"/>
      <c r="L8" s="5"/>
    </row>
    <row r="9" spans="1:12" s="7" customFormat="1" ht="17.25" customHeight="1" x14ac:dyDescent="0.2">
      <c r="A9" s="47" t="s">
        <v>59</v>
      </c>
      <c r="B9" s="67">
        <v>2000</v>
      </c>
      <c r="C9" s="67">
        <f>C10</f>
        <v>2000</v>
      </c>
      <c r="D9" s="67"/>
      <c r="E9" s="67">
        <f>E10</f>
        <v>2000</v>
      </c>
      <c r="F9" s="67"/>
      <c r="G9" s="65"/>
      <c r="H9" s="67"/>
      <c r="I9" s="67"/>
      <c r="J9" s="67"/>
      <c r="K9" s="6">
        <f>SUM(D9:J9)</f>
        <v>2000</v>
      </c>
      <c r="L9" s="6"/>
    </row>
    <row r="10" spans="1:12" s="7" customFormat="1" ht="17.25" customHeight="1" x14ac:dyDescent="0.2">
      <c r="A10" s="58" t="s">
        <v>60</v>
      </c>
      <c r="B10" s="72">
        <v>2000</v>
      </c>
      <c r="C10" s="72">
        <v>2000</v>
      </c>
      <c r="D10" s="72"/>
      <c r="E10" s="72">
        <v>2000</v>
      </c>
      <c r="F10" s="72"/>
      <c r="G10" s="73"/>
      <c r="H10" s="72"/>
      <c r="I10" s="72"/>
      <c r="J10" s="72"/>
      <c r="K10" s="6"/>
      <c r="L10" s="6"/>
    </row>
    <row r="11" spans="1:12" s="7" customFormat="1" ht="17.25" customHeight="1" x14ac:dyDescent="0.2">
      <c r="A11" s="47" t="s">
        <v>61</v>
      </c>
      <c r="B11" s="67">
        <v>36000</v>
      </c>
      <c r="C11" s="67">
        <f>C12</f>
        <v>30000</v>
      </c>
      <c r="D11" s="67"/>
      <c r="E11" s="67">
        <f>E12</f>
        <v>30000</v>
      </c>
      <c r="F11" s="67"/>
      <c r="G11" s="65"/>
      <c r="H11" s="67"/>
      <c r="I11" s="67"/>
      <c r="J11" s="67"/>
      <c r="K11" s="6">
        <f>SUM(D11:J11)</f>
        <v>30000</v>
      </c>
      <c r="L11" s="6"/>
    </row>
    <row r="12" spans="1:12" s="7" customFormat="1" ht="17.25" customHeight="1" x14ac:dyDescent="0.2">
      <c r="A12" s="58" t="s">
        <v>62</v>
      </c>
      <c r="B12" s="72">
        <v>36000</v>
      </c>
      <c r="C12" s="72">
        <v>30000</v>
      </c>
      <c r="D12" s="72"/>
      <c r="E12" s="72">
        <v>30000</v>
      </c>
      <c r="F12" s="72"/>
      <c r="G12" s="73"/>
      <c r="H12" s="72"/>
      <c r="I12" s="72"/>
      <c r="J12" s="72"/>
      <c r="K12" s="6"/>
      <c r="L12" s="6"/>
    </row>
    <row r="13" spans="1:12" s="7" customFormat="1" ht="17.25" customHeight="1" x14ac:dyDescent="0.2">
      <c r="A13" s="47" t="s">
        <v>63</v>
      </c>
      <c r="B13" s="67">
        <f>B14+B15</f>
        <v>48745000</v>
      </c>
      <c r="C13" s="67">
        <f t="shared" ref="C13:J13" si="0">SUM(C14:C15)</f>
        <v>45923000</v>
      </c>
      <c r="D13" s="67"/>
      <c r="E13" s="67">
        <f t="shared" si="0"/>
        <v>8929000</v>
      </c>
      <c r="F13" s="67"/>
      <c r="G13" s="65"/>
      <c r="H13" s="67">
        <f t="shared" si="0"/>
        <v>28065000</v>
      </c>
      <c r="I13" s="67"/>
      <c r="J13" s="67">
        <f t="shared" si="0"/>
        <v>8929000</v>
      </c>
      <c r="K13" s="39">
        <f>SUM(D13:J13)</f>
        <v>45923000</v>
      </c>
      <c r="L13" s="6"/>
    </row>
    <row r="14" spans="1:12" s="7" customFormat="1" ht="17.25" customHeight="1" x14ac:dyDescent="0.2">
      <c r="A14" s="58" t="s">
        <v>127</v>
      </c>
      <c r="B14" s="72">
        <v>47463000</v>
      </c>
      <c r="C14" s="72">
        <v>44645000</v>
      </c>
      <c r="D14" s="72"/>
      <c r="E14" s="72">
        <v>8929000</v>
      </c>
      <c r="F14" s="72"/>
      <c r="G14" s="73"/>
      <c r="H14" s="72">
        <v>26787000</v>
      </c>
      <c r="I14" s="72"/>
      <c r="J14" s="72">
        <v>8929000</v>
      </c>
      <c r="K14" s="6"/>
      <c r="L14" s="6"/>
    </row>
    <row r="15" spans="1:12" s="7" customFormat="1" ht="17.25" customHeight="1" x14ac:dyDescent="0.2">
      <c r="A15" s="58" t="s">
        <v>128</v>
      </c>
      <c r="B15" s="72">
        <v>1282000</v>
      </c>
      <c r="C15" s="72">
        <v>1278000</v>
      </c>
      <c r="D15" s="72"/>
      <c r="E15" s="72"/>
      <c r="F15" s="72"/>
      <c r="G15" s="73"/>
      <c r="H15" s="72">
        <f>C15</f>
        <v>1278000</v>
      </c>
      <c r="I15" s="72"/>
      <c r="J15" s="72"/>
      <c r="K15" s="6"/>
      <c r="L15" s="6"/>
    </row>
    <row r="16" spans="1:12" s="7" customFormat="1" ht="17.25" customHeight="1" x14ac:dyDescent="0.2">
      <c r="A16" s="47" t="s">
        <v>64</v>
      </c>
      <c r="B16" s="67">
        <f>SUM(B17:B21)</f>
        <v>5420000</v>
      </c>
      <c r="C16" s="67">
        <f t="shared" ref="C16:H16" si="1">SUM(C17:C21)</f>
        <v>6090000</v>
      </c>
      <c r="D16" s="67">
        <f t="shared" si="1"/>
        <v>1130000</v>
      </c>
      <c r="E16" s="67"/>
      <c r="F16" s="67">
        <f t="shared" si="1"/>
        <v>1620000</v>
      </c>
      <c r="G16" s="65"/>
      <c r="H16" s="67">
        <f t="shared" si="1"/>
        <v>3340000</v>
      </c>
      <c r="I16" s="67"/>
      <c r="J16" s="67"/>
      <c r="K16" s="6">
        <f>SUM(D16:J16)</f>
        <v>6090000</v>
      </c>
      <c r="L16" s="6"/>
    </row>
    <row r="17" spans="1:15" s="2" customFormat="1" ht="17.25" customHeight="1" x14ac:dyDescent="0.2">
      <c r="A17" s="59" t="s">
        <v>65</v>
      </c>
      <c r="B17" s="71">
        <v>780000</v>
      </c>
      <c r="C17" s="71">
        <v>690000</v>
      </c>
      <c r="D17" s="71">
        <f>C17</f>
        <v>690000</v>
      </c>
      <c r="E17" s="71"/>
      <c r="F17" s="71"/>
      <c r="G17" s="70"/>
      <c r="H17" s="71"/>
      <c r="I17" s="71"/>
      <c r="J17" s="71"/>
      <c r="K17" s="5"/>
      <c r="L17" s="5"/>
    </row>
    <row r="18" spans="1:15" s="2" customFormat="1" ht="17.25" customHeight="1" x14ac:dyDescent="0.2">
      <c r="A18" s="59" t="s">
        <v>200</v>
      </c>
      <c r="B18" s="71">
        <v>0</v>
      </c>
      <c r="C18" s="71">
        <v>90000</v>
      </c>
      <c r="D18" s="71">
        <f>C18</f>
        <v>90000</v>
      </c>
      <c r="E18" s="71"/>
      <c r="F18" s="71"/>
      <c r="G18" s="70"/>
      <c r="H18" s="71"/>
      <c r="I18" s="71"/>
      <c r="J18" s="71"/>
      <c r="K18" s="5"/>
      <c r="L18" s="5"/>
    </row>
    <row r="19" spans="1:15" s="2" customFormat="1" ht="17.25" customHeight="1" x14ac:dyDescent="0.2">
      <c r="A19" s="59" t="s">
        <v>66</v>
      </c>
      <c r="B19" s="71">
        <v>250000</v>
      </c>
      <c r="C19" s="71">
        <v>350000</v>
      </c>
      <c r="D19" s="71">
        <f>C19</f>
        <v>350000</v>
      </c>
      <c r="E19" s="71"/>
      <c r="F19" s="71"/>
      <c r="G19" s="70"/>
      <c r="H19" s="71"/>
      <c r="I19" s="71"/>
      <c r="J19" s="71"/>
      <c r="K19" s="5"/>
      <c r="L19" s="5"/>
    </row>
    <row r="20" spans="1:15" s="2" customFormat="1" ht="17.25" customHeight="1" x14ac:dyDescent="0.2">
      <c r="A20" s="59" t="s">
        <v>67</v>
      </c>
      <c r="B20" s="71">
        <v>1600000</v>
      </c>
      <c r="C20" s="71">
        <v>1620000</v>
      </c>
      <c r="D20" s="71"/>
      <c r="E20" s="71"/>
      <c r="F20" s="71">
        <f>C20</f>
        <v>1620000</v>
      </c>
      <c r="G20" s="70"/>
      <c r="H20" s="71"/>
      <c r="I20" s="71"/>
      <c r="J20" s="71"/>
      <c r="K20" s="5"/>
      <c r="L20" s="5"/>
    </row>
    <row r="21" spans="1:15" s="2" customFormat="1" ht="17.25" customHeight="1" x14ac:dyDescent="0.2">
      <c r="A21" s="59" t="s">
        <v>68</v>
      </c>
      <c r="B21" s="71">
        <v>2790000</v>
      </c>
      <c r="C21" s="71">
        <v>3340000</v>
      </c>
      <c r="D21" s="71"/>
      <c r="E21" s="71"/>
      <c r="F21" s="71"/>
      <c r="G21" s="70"/>
      <c r="H21" s="71">
        <f>C21</f>
        <v>3340000</v>
      </c>
      <c r="I21" s="71"/>
      <c r="J21" s="71"/>
      <c r="K21" s="5"/>
      <c r="L21" s="5"/>
    </row>
    <row r="22" spans="1:15" s="7" customFormat="1" ht="17.25" customHeight="1" x14ac:dyDescent="0.2">
      <c r="A22" s="47" t="s">
        <v>69</v>
      </c>
      <c r="B22" s="67">
        <f>B23+B24</f>
        <v>14439651</v>
      </c>
      <c r="C22" s="67">
        <f>SUM(C23:C24)</f>
        <v>11207060</v>
      </c>
      <c r="D22" s="67"/>
      <c r="E22" s="67">
        <f>SUM(E24:E24)</f>
        <v>10566300</v>
      </c>
      <c r="F22" s="67"/>
      <c r="G22" s="65"/>
      <c r="H22" s="67">
        <f>H23</f>
        <v>640760</v>
      </c>
      <c r="I22" s="67"/>
      <c r="J22" s="67"/>
      <c r="K22" s="6">
        <f>SUM(D22:J22)</f>
        <v>11207060</v>
      </c>
      <c r="L22" s="6"/>
    </row>
    <row r="23" spans="1:15" s="7" customFormat="1" ht="17.25" customHeight="1" x14ac:dyDescent="0.2">
      <c r="A23" s="58" t="s">
        <v>71</v>
      </c>
      <c r="B23" s="72">
        <v>4247400</v>
      </c>
      <c r="C23" s="72">
        <v>640760</v>
      </c>
      <c r="D23" s="72"/>
      <c r="E23" s="72"/>
      <c r="F23" s="72"/>
      <c r="G23" s="73"/>
      <c r="H23" s="72">
        <f>C23</f>
        <v>640760</v>
      </c>
      <c r="I23" s="72"/>
      <c r="J23" s="72"/>
      <c r="K23" s="6"/>
      <c r="L23" s="6"/>
    </row>
    <row r="24" spans="1:15" s="7" customFormat="1" ht="17.25" customHeight="1" x14ac:dyDescent="0.2">
      <c r="A24" s="58" t="s">
        <v>70</v>
      </c>
      <c r="B24" s="72">
        <v>10192251</v>
      </c>
      <c r="C24" s="72">
        <v>10566300</v>
      </c>
      <c r="D24" s="72"/>
      <c r="E24" s="72">
        <f>C24</f>
        <v>10566300</v>
      </c>
      <c r="F24" s="72"/>
      <c r="G24" s="73"/>
      <c r="H24" s="72"/>
      <c r="I24" s="72"/>
      <c r="J24" s="72"/>
      <c r="K24" s="6"/>
      <c r="L24" s="6"/>
    </row>
    <row r="25" spans="1:15" s="7" customFormat="1" ht="17.25" customHeight="1" x14ac:dyDescent="0.2">
      <c r="A25" s="47" t="s">
        <v>72</v>
      </c>
      <c r="B25" s="67">
        <f>B26+B27</f>
        <v>352000</v>
      </c>
      <c r="C25" s="67">
        <f>C26+C27</f>
        <v>652000</v>
      </c>
      <c r="D25" s="67"/>
      <c r="E25" s="67">
        <f>E26+E27</f>
        <v>2000</v>
      </c>
      <c r="F25" s="67">
        <f>F26+F27</f>
        <v>250000</v>
      </c>
      <c r="G25" s="65"/>
      <c r="H25" s="67">
        <f>H27</f>
        <v>400000</v>
      </c>
      <c r="I25" s="67"/>
      <c r="J25" s="67"/>
      <c r="K25" s="6">
        <f>SUM(D25:J25)</f>
        <v>652000</v>
      </c>
      <c r="L25" s="6"/>
    </row>
    <row r="26" spans="1:15" s="7" customFormat="1" ht="17.25" customHeight="1" x14ac:dyDescent="0.2">
      <c r="A26" s="47" t="s">
        <v>73</v>
      </c>
      <c r="B26" s="67">
        <v>2000</v>
      </c>
      <c r="C26" s="67">
        <v>2000</v>
      </c>
      <c r="D26" s="67"/>
      <c r="E26" s="67">
        <f>C26</f>
        <v>2000</v>
      </c>
      <c r="F26" s="67"/>
      <c r="G26" s="65"/>
      <c r="H26" s="67"/>
      <c r="I26" s="67"/>
      <c r="J26" s="67"/>
      <c r="K26" s="6"/>
      <c r="L26" s="6"/>
    </row>
    <row r="27" spans="1:15" s="2" customFormat="1" ht="17.25" customHeight="1" x14ac:dyDescent="0.2">
      <c r="A27" s="47" t="s">
        <v>53</v>
      </c>
      <c r="B27" s="68">
        <v>350000</v>
      </c>
      <c r="C27" s="68">
        <v>650000</v>
      </c>
      <c r="D27" s="74"/>
      <c r="E27" s="68"/>
      <c r="F27" s="68">
        <v>250000</v>
      </c>
      <c r="G27" s="65"/>
      <c r="H27" s="68">
        <v>400000</v>
      </c>
      <c r="I27" s="68"/>
      <c r="J27" s="75"/>
      <c r="K27" s="5"/>
      <c r="L27" s="5"/>
    </row>
    <row r="28" spans="1:15" s="2" customFormat="1" ht="17.25" customHeight="1" x14ac:dyDescent="0.2">
      <c r="A28" s="47" t="s">
        <v>54</v>
      </c>
      <c r="B28" s="67">
        <f>B9+B11+B13+B16+B22+B25</f>
        <v>68994651</v>
      </c>
      <c r="C28" s="65">
        <f>C9+C11+C13+C16+C22+C25</f>
        <v>63904060</v>
      </c>
      <c r="D28" s="67">
        <f>D9+D11+D13+D16+D22+D25</f>
        <v>1130000</v>
      </c>
      <c r="E28" s="65">
        <f>E9+E11+E13+E16+E22+E25</f>
        <v>19529300</v>
      </c>
      <c r="F28" s="65">
        <f>F9+F11+F13+F16+F22+F25</f>
        <v>1870000</v>
      </c>
      <c r="G28" s="65"/>
      <c r="H28" s="65">
        <f>H9+H11+H13+H16+H22+H25</f>
        <v>32445760</v>
      </c>
      <c r="I28" s="65"/>
      <c r="J28" s="65">
        <f>J9+J11+J13+J16+J22+J25</f>
        <v>8929000</v>
      </c>
      <c r="K28" s="5">
        <f>SUM(D28:J28)</f>
        <v>63904060</v>
      </c>
      <c r="L28" s="5"/>
    </row>
    <row r="29" spans="1:15" s="2" customFormat="1" ht="17.25" customHeight="1" x14ac:dyDescent="0.2">
      <c r="A29" s="49" t="s">
        <v>74</v>
      </c>
      <c r="B29" s="66"/>
      <c r="C29" s="66"/>
      <c r="D29" s="66"/>
      <c r="E29" s="66"/>
      <c r="F29" s="66"/>
      <c r="G29" s="65"/>
      <c r="H29" s="66"/>
      <c r="I29" s="66"/>
      <c r="J29" s="66"/>
      <c r="K29" s="5"/>
      <c r="L29" s="5"/>
    </row>
    <row r="30" spans="1:15" s="2" customFormat="1" ht="14.25" customHeight="1" x14ac:dyDescent="0.2">
      <c r="A30" s="47" t="s">
        <v>75</v>
      </c>
      <c r="B30" s="67">
        <f>SUM(B31:B57)</f>
        <v>64245585</v>
      </c>
      <c r="C30" s="67">
        <f>SUM(C31:C57)</f>
        <v>58416885</v>
      </c>
      <c r="D30" s="67">
        <f>SUM(D31:D57)</f>
        <v>10836000</v>
      </c>
      <c r="E30" s="67">
        <f>SUM(E31:E57)</f>
        <v>28696187</v>
      </c>
      <c r="F30" s="67">
        <f>SUM(F31:F57)</f>
        <v>572000</v>
      </c>
      <c r="G30" s="65"/>
      <c r="H30" s="67">
        <f>SUM(H31:H57)</f>
        <v>13530000</v>
      </c>
      <c r="I30" s="67">
        <f>SUM(I31:I57)</f>
        <v>4782698</v>
      </c>
      <c r="J30" s="67"/>
      <c r="K30" s="5">
        <f>SUM(D30:I30)</f>
        <v>58416885</v>
      </c>
      <c r="L30" s="5"/>
    </row>
    <row r="31" spans="1:15" s="2" customFormat="1" ht="14.25" customHeight="1" x14ac:dyDescent="0.2">
      <c r="A31" s="47" t="s">
        <v>77</v>
      </c>
      <c r="B31" s="67">
        <v>20070960</v>
      </c>
      <c r="C31" s="67">
        <f t="shared" ref="C31:C55" si="2">SUM(D31:I31)</f>
        <v>18761470</v>
      </c>
      <c r="D31" s="67"/>
      <c r="E31" s="67">
        <f>M106*0.78</f>
        <v>16081260</v>
      </c>
      <c r="F31" s="67"/>
      <c r="G31" s="65"/>
      <c r="H31" s="67"/>
      <c r="I31" s="67">
        <f>M106*0.13</f>
        <v>2680210</v>
      </c>
      <c r="J31" s="67"/>
      <c r="K31" s="5"/>
      <c r="L31" s="5"/>
      <c r="M31" s="9"/>
      <c r="N31" s="9"/>
      <c r="O31" s="9"/>
    </row>
    <row r="32" spans="1:15" s="2" customFormat="1" ht="14.25" customHeight="1" x14ac:dyDescent="0.2">
      <c r="A32" s="47" t="s">
        <v>78</v>
      </c>
      <c r="B32" s="67">
        <v>705250</v>
      </c>
      <c r="C32" s="67">
        <f>E32+I32</f>
        <v>435890</v>
      </c>
      <c r="D32" s="67"/>
      <c r="E32" s="67">
        <f>M107*0.78</f>
        <v>373620</v>
      </c>
      <c r="F32" s="67"/>
      <c r="G32" s="65"/>
      <c r="H32" s="67"/>
      <c r="I32" s="67">
        <f>M107*0.13</f>
        <v>62270</v>
      </c>
      <c r="J32" s="67"/>
      <c r="K32" s="5"/>
      <c r="L32" s="5"/>
      <c r="M32" s="9"/>
      <c r="N32" s="9"/>
      <c r="O32" s="9"/>
    </row>
    <row r="33" spans="1:12" s="2" customFormat="1" ht="14.25" customHeight="1" x14ac:dyDescent="0.2">
      <c r="A33" s="47" t="s">
        <v>79</v>
      </c>
      <c r="B33" s="67">
        <v>3503500</v>
      </c>
      <c r="C33" s="67">
        <f t="shared" si="2"/>
        <v>3367000</v>
      </c>
      <c r="D33" s="67"/>
      <c r="E33" s="67">
        <f>M108*0.78</f>
        <v>2886000</v>
      </c>
      <c r="F33" s="67"/>
      <c r="G33" s="65"/>
      <c r="H33" s="67"/>
      <c r="I33" s="67">
        <f>M108*0.13</f>
        <v>481000</v>
      </c>
      <c r="J33" s="67"/>
      <c r="K33" s="5"/>
      <c r="L33" s="5"/>
    </row>
    <row r="34" spans="1:12" s="2" customFormat="1" ht="14.25" customHeight="1" x14ac:dyDescent="0.2">
      <c r="A34" s="47" t="s">
        <v>80</v>
      </c>
      <c r="B34" s="67">
        <v>11628000</v>
      </c>
      <c r="C34" s="67">
        <f t="shared" si="2"/>
        <v>8958000</v>
      </c>
      <c r="D34" s="67">
        <v>330000</v>
      </c>
      <c r="E34" s="67"/>
      <c r="F34" s="67">
        <v>355000</v>
      </c>
      <c r="G34" s="65"/>
      <c r="H34" s="67">
        <v>8273000</v>
      </c>
      <c r="I34" s="67"/>
      <c r="J34" s="67"/>
      <c r="K34" s="5"/>
      <c r="L34" s="5"/>
    </row>
    <row r="35" spans="1:12" s="2" customFormat="1" ht="14.25" customHeight="1" x14ac:dyDescent="0.2">
      <c r="A35" s="47" t="s">
        <v>81</v>
      </c>
      <c r="B35" s="67">
        <v>2561200</v>
      </c>
      <c r="C35" s="67">
        <f>SUM(D35:I35)</f>
        <v>1648930</v>
      </c>
      <c r="D35" s="67">
        <v>219000</v>
      </c>
      <c r="E35" s="67">
        <f>M110*0.78</f>
        <v>719940</v>
      </c>
      <c r="F35" s="67"/>
      <c r="G35" s="65"/>
      <c r="H35" s="67">
        <v>590000</v>
      </c>
      <c r="I35" s="67">
        <f>M110*0.13</f>
        <v>119990</v>
      </c>
      <c r="J35" s="67"/>
      <c r="K35" s="5"/>
      <c r="L35" s="5"/>
    </row>
    <row r="36" spans="1:12" s="2" customFormat="1" ht="14.25" customHeight="1" x14ac:dyDescent="0.2">
      <c r="A36" s="47" t="s">
        <v>83</v>
      </c>
      <c r="B36" s="67">
        <v>4681650</v>
      </c>
      <c r="C36" s="67">
        <f t="shared" si="2"/>
        <v>4208200</v>
      </c>
      <c r="D36" s="67">
        <v>2750000</v>
      </c>
      <c r="E36" s="67">
        <f>M111*0.78</f>
        <v>1029600</v>
      </c>
      <c r="F36" s="67">
        <v>17000</v>
      </c>
      <c r="G36" s="65"/>
      <c r="H36" s="67">
        <v>240000</v>
      </c>
      <c r="I36" s="67">
        <f>M111*0.13</f>
        <v>171600</v>
      </c>
      <c r="J36" s="67"/>
      <c r="K36" s="5"/>
      <c r="L36" s="5"/>
    </row>
    <row r="37" spans="1:12" s="2" customFormat="1" ht="14.25" customHeight="1" x14ac:dyDescent="0.2">
      <c r="A37" s="47" t="s">
        <v>210</v>
      </c>
      <c r="B37" s="67">
        <v>91000</v>
      </c>
      <c r="C37" s="67">
        <f t="shared" si="2"/>
        <v>136500</v>
      </c>
      <c r="D37" s="67"/>
      <c r="E37" s="67">
        <f t="shared" ref="E37:E43" si="3">M112*0.78</f>
        <v>117000</v>
      </c>
      <c r="F37" s="67"/>
      <c r="G37" s="65"/>
      <c r="H37" s="67"/>
      <c r="I37" s="67">
        <f t="shared" ref="I37:I43" si="4">M112*0.13</f>
        <v>19500</v>
      </c>
      <c r="J37" s="67"/>
      <c r="K37" s="5"/>
      <c r="L37" s="5"/>
    </row>
    <row r="38" spans="1:12" s="2" customFormat="1" ht="14.25" customHeight="1" x14ac:dyDescent="0.2">
      <c r="A38" s="47" t="s">
        <v>85</v>
      </c>
      <c r="B38" s="67">
        <v>1094770</v>
      </c>
      <c r="C38" s="67">
        <f t="shared" si="2"/>
        <v>701050</v>
      </c>
      <c r="D38" s="67">
        <v>487000</v>
      </c>
      <c r="E38" s="67">
        <f t="shared" si="3"/>
        <v>120900</v>
      </c>
      <c r="F38" s="67"/>
      <c r="G38" s="65"/>
      <c r="H38" s="67">
        <v>73000</v>
      </c>
      <c r="I38" s="67">
        <f t="shared" si="4"/>
        <v>20150</v>
      </c>
      <c r="J38" s="67"/>
      <c r="K38" s="5"/>
      <c r="L38" s="5"/>
    </row>
    <row r="39" spans="1:12" s="2" customFormat="1" ht="14.25" customHeight="1" x14ac:dyDescent="0.2">
      <c r="A39" s="47" t="s">
        <v>86</v>
      </c>
      <c r="B39" s="67">
        <v>236600</v>
      </c>
      <c r="C39" s="67">
        <f t="shared" si="2"/>
        <v>580580</v>
      </c>
      <c r="D39" s="67"/>
      <c r="E39" s="67">
        <f t="shared" si="3"/>
        <v>497640</v>
      </c>
      <c r="F39" s="67"/>
      <c r="G39" s="65"/>
      <c r="H39" s="67"/>
      <c r="I39" s="67">
        <f t="shared" si="4"/>
        <v>82940</v>
      </c>
      <c r="J39" s="67"/>
      <c r="K39" s="5"/>
      <c r="L39" s="5"/>
    </row>
    <row r="40" spans="1:12" s="2" customFormat="1" ht="14.25" customHeight="1" x14ac:dyDescent="0.2">
      <c r="A40" s="47" t="s">
        <v>87</v>
      </c>
      <c r="B40" s="67">
        <v>5912800</v>
      </c>
      <c r="C40" s="67">
        <f t="shared" si="2"/>
        <v>5295100</v>
      </c>
      <c r="D40" s="67">
        <v>3563000</v>
      </c>
      <c r="E40" s="67">
        <f t="shared" si="3"/>
        <v>631800</v>
      </c>
      <c r="F40" s="67"/>
      <c r="G40" s="65"/>
      <c r="H40" s="67">
        <v>995000</v>
      </c>
      <c r="I40" s="67">
        <f t="shared" si="4"/>
        <v>105300</v>
      </c>
      <c r="J40" s="67"/>
      <c r="K40" s="5"/>
      <c r="L40" s="5"/>
    </row>
    <row r="41" spans="1:12" s="2" customFormat="1" ht="14.25" customHeight="1" x14ac:dyDescent="0.2">
      <c r="A41" s="47" t="s">
        <v>88</v>
      </c>
      <c r="B41" s="67">
        <v>237510</v>
      </c>
      <c r="C41" s="67">
        <f t="shared" si="2"/>
        <v>182000</v>
      </c>
      <c r="D41" s="67"/>
      <c r="E41" s="67">
        <f t="shared" si="3"/>
        <v>156000</v>
      </c>
      <c r="F41" s="67"/>
      <c r="G41" s="65"/>
      <c r="H41" s="67"/>
      <c r="I41" s="67">
        <f t="shared" si="4"/>
        <v>26000</v>
      </c>
      <c r="J41" s="67"/>
      <c r="K41" s="5"/>
      <c r="L41" s="5"/>
    </row>
    <row r="42" spans="1:12" s="2" customFormat="1" ht="14.25" customHeight="1" x14ac:dyDescent="0.2">
      <c r="A42" s="47" t="s">
        <v>89</v>
      </c>
      <c r="B42" s="67">
        <v>191100</v>
      </c>
      <c r="C42" s="67">
        <f t="shared" si="2"/>
        <v>191100</v>
      </c>
      <c r="D42" s="67"/>
      <c r="E42" s="67">
        <f t="shared" si="3"/>
        <v>163800</v>
      </c>
      <c r="F42" s="67"/>
      <c r="G42" s="65"/>
      <c r="H42" s="67"/>
      <c r="I42" s="67">
        <f t="shared" si="4"/>
        <v>27300</v>
      </c>
      <c r="J42" s="67"/>
      <c r="K42" s="5"/>
      <c r="L42" s="5"/>
    </row>
    <row r="43" spans="1:12" s="2" customFormat="1" ht="14.25" customHeight="1" x14ac:dyDescent="0.2">
      <c r="A43" s="47" t="s">
        <v>90</v>
      </c>
      <c r="B43" s="67">
        <v>2184000</v>
      </c>
      <c r="C43" s="67">
        <f t="shared" si="2"/>
        <v>2184000</v>
      </c>
      <c r="D43" s="67"/>
      <c r="E43" s="67">
        <f t="shared" si="3"/>
        <v>1872000</v>
      </c>
      <c r="F43" s="67"/>
      <c r="G43" s="65"/>
      <c r="H43" s="67"/>
      <c r="I43" s="67">
        <f t="shared" si="4"/>
        <v>312000</v>
      </c>
      <c r="J43" s="67"/>
      <c r="K43" s="5"/>
      <c r="L43" s="5"/>
    </row>
    <row r="44" spans="1:12" s="2" customFormat="1" ht="14.25" customHeight="1" x14ac:dyDescent="0.2">
      <c r="A44" s="47" t="s">
        <v>92</v>
      </c>
      <c r="B44" s="67">
        <v>300300</v>
      </c>
      <c r="C44" s="67">
        <f>SUM(D44:I44)</f>
        <v>300300</v>
      </c>
      <c r="D44" s="67"/>
      <c r="E44" s="67">
        <f>M119*0.78</f>
        <v>257400</v>
      </c>
      <c r="F44" s="67"/>
      <c r="G44" s="65"/>
      <c r="H44" s="67"/>
      <c r="I44" s="67">
        <f>M119*0.13</f>
        <v>42900</v>
      </c>
      <c r="J44" s="67"/>
      <c r="K44" s="5"/>
      <c r="L44" s="5"/>
    </row>
    <row r="45" spans="1:12" s="2" customFormat="1" ht="14.25" customHeight="1" x14ac:dyDescent="0.2">
      <c r="A45" s="47" t="s">
        <v>91</v>
      </c>
      <c r="B45" s="67">
        <v>1630000</v>
      </c>
      <c r="C45" s="67">
        <f>SUM(D45:I45)</f>
        <v>1730000</v>
      </c>
      <c r="D45" s="67">
        <v>1630000</v>
      </c>
      <c r="E45" s="67"/>
      <c r="F45" s="67"/>
      <c r="G45" s="65"/>
      <c r="H45" s="67">
        <v>100000</v>
      </c>
      <c r="I45" s="67"/>
      <c r="J45" s="67"/>
      <c r="K45" s="5"/>
      <c r="L45" s="5"/>
    </row>
    <row r="46" spans="1:12" s="2" customFormat="1" ht="14.25" customHeight="1" x14ac:dyDescent="0.2">
      <c r="A46" s="47" t="s">
        <v>93</v>
      </c>
      <c r="B46" s="67">
        <v>97370</v>
      </c>
      <c r="C46" s="67">
        <f t="shared" si="2"/>
        <v>97370</v>
      </c>
      <c r="D46" s="67"/>
      <c r="E46" s="67">
        <f t="shared" ref="E46" si="5">M120*0.78</f>
        <v>83460</v>
      </c>
      <c r="F46" s="67"/>
      <c r="G46" s="65"/>
      <c r="H46" s="67"/>
      <c r="I46" s="67">
        <f>M120*0.13</f>
        <v>13910</v>
      </c>
      <c r="J46" s="67"/>
      <c r="K46" s="5"/>
      <c r="L46" s="5"/>
    </row>
    <row r="47" spans="1:12" s="2" customFormat="1" ht="14.25" customHeight="1" x14ac:dyDescent="0.2">
      <c r="A47" s="47" t="s">
        <v>94</v>
      </c>
      <c r="B47" s="67">
        <v>1174560</v>
      </c>
      <c r="C47" s="67">
        <f t="shared" si="2"/>
        <v>1054910</v>
      </c>
      <c r="D47" s="67">
        <v>408000</v>
      </c>
      <c r="E47" s="67">
        <f>M122*0.78</f>
        <v>468780</v>
      </c>
      <c r="F47" s="67"/>
      <c r="G47" s="65"/>
      <c r="H47" s="67">
        <v>100000</v>
      </c>
      <c r="I47" s="67">
        <f>M122*0.13</f>
        <v>78130</v>
      </c>
      <c r="J47" s="67"/>
      <c r="K47" s="5"/>
      <c r="L47" s="5"/>
    </row>
    <row r="48" spans="1:12" s="2" customFormat="1" ht="14.25" customHeight="1" x14ac:dyDescent="0.2">
      <c r="A48" s="47" t="s">
        <v>208</v>
      </c>
      <c r="B48" s="67">
        <v>100000</v>
      </c>
      <c r="C48" s="67">
        <v>0</v>
      </c>
      <c r="D48" s="67"/>
      <c r="E48" s="67"/>
      <c r="F48" s="67"/>
      <c r="G48" s="65"/>
      <c r="H48" s="67"/>
      <c r="I48" s="67"/>
      <c r="J48" s="67"/>
      <c r="K48" s="5"/>
      <c r="L48" s="5"/>
    </row>
    <row r="49" spans="1:12" s="2" customFormat="1" ht="14.25" customHeight="1" x14ac:dyDescent="0.2">
      <c r="A49" s="47" t="s">
        <v>95</v>
      </c>
      <c r="B49" s="67">
        <v>726000</v>
      </c>
      <c r="C49" s="67">
        <f t="shared" si="2"/>
        <v>1390000</v>
      </c>
      <c r="D49" s="67">
        <v>620000</v>
      </c>
      <c r="E49" s="67"/>
      <c r="F49" s="67"/>
      <c r="G49" s="65"/>
      <c r="H49" s="67">
        <v>770000</v>
      </c>
      <c r="I49" s="67"/>
      <c r="J49" s="67"/>
      <c r="K49" s="5"/>
      <c r="L49" s="5"/>
    </row>
    <row r="50" spans="1:12" s="2" customFormat="1" ht="14.25" customHeight="1" x14ac:dyDescent="0.2">
      <c r="A50" s="47" t="s">
        <v>96</v>
      </c>
      <c r="B50" s="67">
        <v>200000</v>
      </c>
      <c r="C50" s="67">
        <f t="shared" si="2"/>
        <v>374000</v>
      </c>
      <c r="D50" s="67">
        <v>154000</v>
      </c>
      <c r="E50" s="67"/>
      <c r="F50" s="67"/>
      <c r="G50" s="65"/>
      <c r="H50" s="67">
        <v>220000</v>
      </c>
      <c r="I50" s="67"/>
      <c r="J50" s="67"/>
      <c r="K50" s="5"/>
      <c r="L50" s="5"/>
    </row>
    <row r="51" spans="1:12" s="2" customFormat="1" ht="14.25" customHeight="1" x14ac:dyDescent="0.2">
      <c r="A51" s="47" t="s">
        <v>98</v>
      </c>
      <c r="B51" s="67">
        <v>2501250</v>
      </c>
      <c r="C51" s="67">
        <f t="shared" si="2"/>
        <v>2712610</v>
      </c>
      <c r="D51" s="67">
        <v>226000</v>
      </c>
      <c r="E51" s="67">
        <f>M123*0.78</f>
        <v>289380</v>
      </c>
      <c r="F51" s="67">
        <v>200000</v>
      </c>
      <c r="G51" s="65"/>
      <c r="H51" s="67">
        <v>1949000</v>
      </c>
      <c r="I51" s="67">
        <f>M123*0.13</f>
        <v>48230</v>
      </c>
      <c r="J51" s="67"/>
      <c r="K51" s="5"/>
      <c r="L51" s="5"/>
    </row>
    <row r="52" spans="1:12" s="2" customFormat="1" ht="14.25" customHeight="1" x14ac:dyDescent="0.2">
      <c r="A52" s="47" t="s">
        <v>97</v>
      </c>
      <c r="B52" s="67">
        <v>555100</v>
      </c>
      <c r="C52" s="67">
        <f t="shared" si="2"/>
        <v>586040</v>
      </c>
      <c r="D52" s="67"/>
      <c r="E52" s="67">
        <f>M124*0.78</f>
        <v>502320</v>
      </c>
      <c r="F52" s="67"/>
      <c r="G52" s="65"/>
      <c r="H52" s="67"/>
      <c r="I52" s="67">
        <f>M124*0.13</f>
        <v>83720</v>
      </c>
      <c r="J52" s="67"/>
      <c r="K52" s="5"/>
      <c r="L52" s="5"/>
    </row>
    <row r="53" spans="1:12" s="2" customFormat="1" ht="14.25" customHeight="1" x14ac:dyDescent="0.2">
      <c r="A53" s="47" t="s">
        <v>100</v>
      </c>
      <c r="B53" s="67">
        <v>791700</v>
      </c>
      <c r="C53" s="67">
        <f>SUM(D53:I53)</f>
        <v>791700</v>
      </c>
      <c r="D53" s="67"/>
      <c r="E53" s="67">
        <f>M126*0.78</f>
        <v>678600</v>
      </c>
      <c r="F53" s="67"/>
      <c r="G53" s="65"/>
      <c r="H53" s="67"/>
      <c r="I53" s="67">
        <f>M126*0.13</f>
        <v>113100</v>
      </c>
      <c r="J53" s="67"/>
      <c r="K53" s="5"/>
      <c r="L53" s="5"/>
    </row>
    <row r="54" spans="1:12" s="2" customFormat="1" ht="14.25" customHeight="1" x14ac:dyDescent="0.2">
      <c r="A54" s="47" t="s">
        <v>199</v>
      </c>
      <c r="B54" s="67">
        <v>0</v>
      </c>
      <c r="C54" s="67">
        <f>SUM(D54:I54)</f>
        <v>670820</v>
      </c>
      <c r="D54" s="67">
        <v>449000</v>
      </c>
      <c r="E54" s="67">
        <v>1560</v>
      </c>
      <c r="F54" s="67"/>
      <c r="G54" s="65"/>
      <c r="H54" s="67">
        <v>220000</v>
      </c>
      <c r="I54" s="67">
        <v>260</v>
      </c>
      <c r="J54" s="67"/>
      <c r="K54" s="5"/>
      <c r="L54" s="5"/>
    </row>
    <row r="55" spans="1:12" s="2" customFormat="1" ht="14.25" customHeight="1" x14ac:dyDescent="0.2">
      <c r="A55" s="47" t="s">
        <v>99</v>
      </c>
      <c r="B55" s="67">
        <v>973700</v>
      </c>
      <c r="C55" s="67">
        <f t="shared" si="2"/>
        <v>973700</v>
      </c>
      <c r="D55" s="67"/>
      <c r="E55" s="67">
        <f>M125*0.78</f>
        <v>834600</v>
      </c>
      <c r="F55" s="67"/>
      <c r="G55" s="65"/>
      <c r="H55" s="67"/>
      <c r="I55" s="67">
        <f>M125*0.13</f>
        <v>139100</v>
      </c>
      <c r="J55" s="67"/>
      <c r="K55" s="5"/>
      <c r="L55" s="5"/>
    </row>
    <row r="56" spans="1:12" s="2" customFormat="1" ht="14.25" customHeight="1" x14ac:dyDescent="0.2">
      <c r="A56" s="47" t="s">
        <v>82</v>
      </c>
      <c r="B56" s="67">
        <v>2051765</v>
      </c>
      <c r="C56" s="67">
        <f>E56+I56</f>
        <v>1076515</v>
      </c>
      <c r="D56" s="67"/>
      <c r="E56" s="67">
        <v>922727</v>
      </c>
      <c r="F56" s="67"/>
      <c r="G56" s="65"/>
      <c r="H56" s="67"/>
      <c r="I56" s="67">
        <f>M128*0.13</f>
        <v>153788</v>
      </c>
      <c r="J56" s="67"/>
      <c r="K56" s="5"/>
      <c r="L56" s="5"/>
    </row>
    <row r="57" spans="1:12" s="2" customFormat="1" ht="14.25" customHeight="1" x14ac:dyDescent="0.2">
      <c r="A57" s="47" t="s">
        <v>101</v>
      </c>
      <c r="B57" s="67">
        <v>45500</v>
      </c>
      <c r="C57" s="67">
        <f>SUM(D57:I57)</f>
        <v>9100</v>
      </c>
      <c r="D57" s="67"/>
      <c r="E57" s="67">
        <f>M129*0.78</f>
        <v>7800</v>
      </c>
      <c r="F57" s="67"/>
      <c r="G57" s="65"/>
      <c r="H57" s="67"/>
      <c r="I57" s="67">
        <f>M129*0.13</f>
        <v>1300</v>
      </c>
      <c r="J57" s="67"/>
      <c r="K57" s="5"/>
      <c r="L57" s="5"/>
    </row>
    <row r="58" spans="1:12" s="2" customFormat="1" ht="14.25" customHeight="1" x14ac:dyDescent="0.2">
      <c r="A58" s="47" t="s">
        <v>102</v>
      </c>
      <c r="B58" s="67">
        <f>SUM(B59:B82)</f>
        <v>6457102</v>
      </c>
      <c r="C58" s="67">
        <f>SUM(C59:C82)</f>
        <v>5402099</v>
      </c>
      <c r="D58" s="67"/>
      <c r="E58" s="67"/>
      <c r="F58" s="67"/>
      <c r="G58" s="65"/>
      <c r="H58" s="67"/>
      <c r="I58" s="67"/>
      <c r="J58" s="67">
        <f>SUM(J59:J82)</f>
        <v>5402099</v>
      </c>
      <c r="K58" s="5"/>
      <c r="L58" s="5"/>
    </row>
    <row r="59" spans="1:12" s="2" customFormat="1" ht="14.25" customHeight="1" x14ac:dyDescent="0.2">
      <c r="A59" s="47" t="s">
        <v>77</v>
      </c>
      <c r="B59" s="67">
        <v>1985040</v>
      </c>
      <c r="C59" s="67">
        <f>M106*0.09</f>
        <v>1855530</v>
      </c>
      <c r="D59" s="67"/>
      <c r="E59" s="67"/>
      <c r="F59" s="67"/>
      <c r="G59" s="65"/>
      <c r="H59" s="67"/>
      <c r="I59" s="67"/>
      <c r="J59" s="67">
        <f>C59</f>
        <v>1855530</v>
      </c>
      <c r="K59" s="5"/>
      <c r="L59" s="5"/>
    </row>
    <row r="60" spans="1:12" s="2" customFormat="1" ht="14.25" customHeight="1" x14ac:dyDescent="0.2">
      <c r="A60" s="47" t="s">
        <v>78</v>
      </c>
      <c r="B60" s="67">
        <v>69750</v>
      </c>
      <c r="C60" s="67">
        <f>M107*0.09</f>
        <v>43110</v>
      </c>
      <c r="D60" s="67"/>
      <c r="E60" s="67"/>
      <c r="F60" s="67"/>
      <c r="G60" s="65"/>
      <c r="H60" s="67"/>
      <c r="I60" s="67"/>
      <c r="J60" s="67">
        <f>C60</f>
        <v>43110</v>
      </c>
      <c r="K60" s="5"/>
      <c r="L60" s="5"/>
    </row>
    <row r="61" spans="1:12" s="2" customFormat="1" ht="14.25" customHeight="1" x14ac:dyDescent="0.2">
      <c r="A61" s="47" t="s">
        <v>79</v>
      </c>
      <c r="B61" s="67">
        <v>346500</v>
      </c>
      <c r="C61" s="67">
        <f>M108*0.09</f>
        <v>333000</v>
      </c>
      <c r="D61" s="67"/>
      <c r="E61" s="67"/>
      <c r="F61" s="67"/>
      <c r="G61" s="65"/>
      <c r="H61" s="67"/>
      <c r="I61" s="67"/>
      <c r="J61" s="67">
        <f t="shared" ref="J61:J82" si="6">C61</f>
        <v>333000</v>
      </c>
      <c r="K61" s="5"/>
      <c r="L61" s="5"/>
    </row>
    <row r="62" spans="1:12" s="2" customFormat="1" ht="14.25" customHeight="1" x14ac:dyDescent="0.2">
      <c r="A62" s="47" t="s">
        <v>103</v>
      </c>
      <c r="B62" s="67">
        <v>2507000</v>
      </c>
      <c r="C62" s="67">
        <v>1831000</v>
      </c>
      <c r="D62" s="67"/>
      <c r="E62" s="67"/>
      <c r="F62" s="67"/>
      <c r="G62" s="65"/>
      <c r="H62" s="67"/>
      <c r="I62" s="67"/>
      <c r="J62" s="67">
        <f>C62</f>
        <v>1831000</v>
      </c>
      <c r="K62" s="5"/>
      <c r="L62" s="5"/>
    </row>
    <row r="63" spans="1:12" s="2" customFormat="1" ht="14.25" customHeight="1" x14ac:dyDescent="0.2">
      <c r="A63" s="47" t="s">
        <v>81</v>
      </c>
      <c r="B63" s="67">
        <v>82800</v>
      </c>
      <c r="C63" s="67">
        <f>M110*0.09</f>
        <v>83070</v>
      </c>
      <c r="D63" s="67"/>
      <c r="E63" s="67"/>
      <c r="F63" s="67"/>
      <c r="G63" s="65"/>
      <c r="H63" s="67"/>
      <c r="I63" s="67"/>
      <c r="J63" s="67">
        <f t="shared" si="6"/>
        <v>83070</v>
      </c>
      <c r="K63" s="5"/>
      <c r="L63" s="5"/>
    </row>
    <row r="64" spans="1:12" s="2" customFormat="1" ht="14.25" customHeight="1" x14ac:dyDescent="0.2">
      <c r="A64" s="47" t="s">
        <v>83</v>
      </c>
      <c r="B64" s="67">
        <v>127350</v>
      </c>
      <c r="C64" s="67">
        <f>M111*0.09</f>
        <v>118800</v>
      </c>
      <c r="D64" s="67"/>
      <c r="E64" s="67"/>
      <c r="F64" s="67"/>
      <c r="G64" s="65"/>
      <c r="H64" s="67"/>
      <c r="I64" s="67"/>
      <c r="J64" s="67">
        <f t="shared" si="6"/>
        <v>118800</v>
      </c>
      <c r="K64" s="5"/>
      <c r="L64" s="5"/>
    </row>
    <row r="65" spans="1:18" s="2" customFormat="1" ht="14.25" customHeight="1" x14ac:dyDescent="0.2">
      <c r="A65" s="47" t="s">
        <v>210</v>
      </c>
      <c r="B65" s="67">
        <v>9000</v>
      </c>
      <c r="C65" s="67">
        <f t="shared" ref="C65:C73" si="7">M112*0.09</f>
        <v>13500</v>
      </c>
      <c r="D65" s="67"/>
      <c r="E65" s="67"/>
      <c r="F65" s="67"/>
      <c r="G65" s="65"/>
      <c r="H65" s="67"/>
      <c r="I65" s="67"/>
      <c r="J65" s="67">
        <f t="shared" si="6"/>
        <v>13500</v>
      </c>
      <c r="K65" s="5"/>
      <c r="L65" s="5"/>
    </row>
    <row r="66" spans="1:18" s="2" customFormat="1" ht="14.25" customHeight="1" x14ac:dyDescent="0.2">
      <c r="A66" s="47" t="s">
        <v>85</v>
      </c>
      <c r="B66" s="67">
        <v>40230</v>
      </c>
      <c r="C66" s="67">
        <f t="shared" si="7"/>
        <v>13950</v>
      </c>
      <c r="D66" s="67"/>
      <c r="E66" s="67"/>
      <c r="F66" s="67"/>
      <c r="G66" s="65"/>
      <c r="H66" s="67"/>
      <c r="I66" s="67"/>
      <c r="J66" s="67">
        <f t="shared" si="6"/>
        <v>13950</v>
      </c>
      <c r="K66" s="5"/>
      <c r="L66" s="5"/>
    </row>
    <row r="67" spans="1:18" s="11" customFormat="1" ht="14.25" customHeight="1" x14ac:dyDescent="0.2">
      <c r="A67" s="47" t="s">
        <v>86</v>
      </c>
      <c r="B67" s="67">
        <v>23400</v>
      </c>
      <c r="C67" s="67">
        <f t="shared" si="7"/>
        <v>57420</v>
      </c>
      <c r="D67" s="67"/>
      <c r="E67" s="67"/>
      <c r="F67" s="67"/>
      <c r="G67" s="65"/>
      <c r="H67" s="67"/>
      <c r="I67" s="67"/>
      <c r="J67" s="67">
        <f t="shared" si="6"/>
        <v>57420</v>
      </c>
      <c r="K67" s="10"/>
      <c r="L67" s="10"/>
    </row>
    <row r="68" spans="1:18" s="11" customFormat="1" ht="14.25" customHeight="1" x14ac:dyDescent="0.2">
      <c r="A68" s="47" t="s">
        <v>87</v>
      </c>
      <c r="B68" s="67">
        <v>79200</v>
      </c>
      <c r="C68" s="67">
        <f t="shared" si="7"/>
        <v>72900</v>
      </c>
      <c r="D68" s="67"/>
      <c r="E68" s="67"/>
      <c r="F68" s="67"/>
      <c r="G68" s="65"/>
      <c r="H68" s="67"/>
      <c r="I68" s="67"/>
      <c r="J68" s="67">
        <f t="shared" si="6"/>
        <v>72900</v>
      </c>
      <c r="K68" s="10"/>
      <c r="L68" s="10"/>
    </row>
    <row r="69" spans="1:18" s="11" customFormat="1" ht="14.25" customHeight="1" x14ac:dyDescent="0.2">
      <c r="A69" s="45" t="s">
        <v>104</v>
      </c>
      <c r="B69" s="68">
        <v>23490</v>
      </c>
      <c r="C69" s="68">
        <f>M116*0.09</f>
        <v>18000</v>
      </c>
      <c r="D69" s="68"/>
      <c r="E69" s="68"/>
      <c r="F69" s="68"/>
      <c r="G69" s="65"/>
      <c r="H69" s="68"/>
      <c r="I69" s="68"/>
      <c r="J69" s="68">
        <f t="shared" si="6"/>
        <v>18000</v>
      </c>
      <c r="K69" s="10"/>
      <c r="L69" s="10"/>
    </row>
    <row r="70" spans="1:18" s="2" customFormat="1" ht="14.25" customHeight="1" x14ac:dyDescent="0.2">
      <c r="A70" s="50" t="s">
        <v>89</v>
      </c>
      <c r="B70" s="66">
        <v>18900</v>
      </c>
      <c r="C70" s="67">
        <f t="shared" si="7"/>
        <v>18900</v>
      </c>
      <c r="D70" s="66"/>
      <c r="E70" s="66"/>
      <c r="F70" s="66"/>
      <c r="G70" s="65"/>
      <c r="H70" s="66"/>
      <c r="I70" s="67"/>
      <c r="J70" s="66">
        <f t="shared" si="6"/>
        <v>18900</v>
      </c>
      <c r="K70" s="5"/>
      <c r="L70" s="5"/>
      <c r="N70" s="12"/>
      <c r="O70" s="12"/>
      <c r="P70" s="12"/>
      <c r="Q70" s="12"/>
      <c r="R70" s="12"/>
    </row>
    <row r="71" spans="1:18" s="2" customFormat="1" ht="14.25" customHeight="1" x14ac:dyDescent="0.2">
      <c r="A71" s="47" t="s">
        <v>90</v>
      </c>
      <c r="B71" s="67">
        <v>216000</v>
      </c>
      <c r="C71" s="67">
        <f t="shared" si="7"/>
        <v>216000</v>
      </c>
      <c r="D71" s="67"/>
      <c r="E71" s="67"/>
      <c r="F71" s="67"/>
      <c r="G71" s="65"/>
      <c r="H71" s="67"/>
      <c r="I71" s="67"/>
      <c r="J71" s="67">
        <f t="shared" si="6"/>
        <v>216000</v>
      </c>
      <c r="K71" s="5"/>
      <c r="L71" s="5"/>
      <c r="N71" s="13"/>
      <c r="O71" s="14"/>
      <c r="P71" s="13"/>
      <c r="Q71" s="13"/>
      <c r="R71" s="12"/>
    </row>
    <row r="72" spans="1:18" s="2" customFormat="1" ht="14.25" customHeight="1" x14ac:dyDescent="0.2">
      <c r="A72" s="47" t="s">
        <v>92</v>
      </c>
      <c r="B72" s="67">
        <v>29700</v>
      </c>
      <c r="C72" s="67">
        <f t="shared" si="7"/>
        <v>29700</v>
      </c>
      <c r="D72" s="67"/>
      <c r="E72" s="67"/>
      <c r="F72" s="67"/>
      <c r="G72" s="65"/>
      <c r="H72" s="67"/>
      <c r="I72" s="67"/>
      <c r="J72" s="67">
        <f t="shared" si="6"/>
        <v>29700</v>
      </c>
      <c r="K72" s="5"/>
      <c r="L72" s="5"/>
    </row>
    <row r="73" spans="1:18" s="2" customFormat="1" ht="14.25" customHeight="1" x14ac:dyDescent="0.2">
      <c r="A73" s="47" t="s">
        <v>93</v>
      </c>
      <c r="B73" s="67">
        <v>9630</v>
      </c>
      <c r="C73" s="67">
        <f t="shared" si="7"/>
        <v>9630</v>
      </c>
      <c r="D73" s="67"/>
      <c r="E73" s="67"/>
      <c r="F73" s="67"/>
      <c r="G73" s="65"/>
      <c r="H73" s="67"/>
      <c r="I73" s="67"/>
      <c r="J73" s="67">
        <f t="shared" si="6"/>
        <v>9630</v>
      </c>
      <c r="K73" s="5"/>
      <c r="L73" s="5"/>
    </row>
    <row r="74" spans="1:18" s="2" customFormat="1" ht="14.25" customHeight="1" x14ac:dyDescent="0.2">
      <c r="A74" s="47" t="s">
        <v>94</v>
      </c>
      <c r="B74" s="67">
        <v>55440</v>
      </c>
      <c r="C74" s="67">
        <f>M122*0.09</f>
        <v>54090</v>
      </c>
      <c r="D74" s="67"/>
      <c r="E74" s="67"/>
      <c r="F74" s="67"/>
      <c r="G74" s="65"/>
      <c r="H74" s="67"/>
      <c r="I74" s="67"/>
      <c r="J74" s="67">
        <f t="shared" si="6"/>
        <v>54090</v>
      </c>
      <c r="K74" s="5"/>
      <c r="L74" s="5"/>
    </row>
    <row r="75" spans="1:18" s="2" customFormat="1" ht="14.25" customHeight="1" x14ac:dyDescent="0.2">
      <c r="A75" s="47" t="s">
        <v>106</v>
      </c>
      <c r="B75" s="67">
        <v>24750</v>
      </c>
      <c r="C75" s="67">
        <f>M123*0.09</f>
        <v>33390</v>
      </c>
      <c r="D75" s="67"/>
      <c r="E75" s="67"/>
      <c r="F75" s="67"/>
      <c r="G75" s="65"/>
      <c r="H75" s="67"/>
      <c r="I75" s="67"/>
      <c r="J75" s="67">
        <f>C75</f>
        <v>33390</v>
      </c>
      <c r="K75" s="5"/>
      <c r="L75" s="5"/>
    </row>
    <row r="76" spans="1:18" s="2" customFormat="1" ht="14.25" customHeight="1" x14ac:dyDescent="0.2">
      <c r="A76" s="47" t="s">
        <v>105</v>
      </c>
      <c r="B76" s="67">
        <v>370000</v>
      </c>
      <c r="C76" s="67">
        <v>260000</v>
      </c>
      <c r="D76" s="67"/>
      <c r="E76" s="67"/>
      <c r="F76" s="67"/>
      <c r="G76" s="65"/>
      <c r="H76" s="67"/>
      <c r="I76" s="67"/>
      <c r="J76" s="67">
        <f>C76</f>
        <v>260000</v>
      </c>
      <c r="K76" s="5"/>
      <c r="L76" s="5"/>
    </row>
    <row r="77" spans="1:18" s="2" customFormat="1" ht="14.25" customHeight="1" x14ac:dyDescent="0.2">
      <c r="A77" s="47" t="s">
        <v>97</v>
      </c>
      <c r="B77" s="67">
        <v>54900</v>
      </c>
      <c r="C77" s="67">
        <f>M124*0.09</f>
        <v>57960</v>
      </c>
      <c r="D77" s="67"/>
      <c r="E77" s="67"/>
      <c r="F77" s="67"/>
      <c r="G77" s="65"/>
      <c r="H77" s="67"/>
      <c r="I77" s="67"/>
      <c r="J77" s="67">
        <f>C77</f>
        <v>57960</v>
      </c>
      <c r="K77" s="5"/>
      <c r="L77" s="5"/>
    </row>
    <row r="78" spans="1:18" s="2" customFormat="1" ht="14.25" customHeight="1" x14ac:dyDescent="0.2">
      <c r="A78" s="47" t="s">
        <v>107</v>
      </c>
      <c r="B78" s="67">
        <v>78300</v>
      </c>
      <c r="C78" s="67">
        <f>M126*0.09</f>
        <v>78300</v>
      </c>
      <c r="D78" s="67"/>
      <c r="E78" s="67"/>
      <c r="F78" s="67"/>
      <c r="G78" s="65"/>
      <c r="H78" s="67"/>
      <c r="I78" s="67"/>
      <c r="J78" s="67">
        <f>C78</f>
        <v>78300</v>
      </c>
      <c r="K78" s="5"/>
      <c r="L78" s="5"/>
    </row>
    <row r="79" spans="1:18" s="2" customFormat="1" ht="14.25" customHeight="1" x14ac:dyDescent="0.2">
      <c r="A79" s="47" t="s">
        <v>108</v>
      </c>
      <c r="B79" s="67">
        <v>2000</v>
      </c>
      <c r="C79" s="67">
        <v>180</v>
      </c>
      <c r="D79" s="67"/>
      <c r="E79" s="67"/>
      <c r="F79" s="67"/>
      <c r="G79" s="65"/>
      <c r="H79" s="67"/>
      <c r="I79" s="67"/>
      <c r="J79" s="67">
        <v>180</v>
      </c>
      <c r="K79" s="5"/>
      <c r="L79" s="5"/>
    </row>
    <row r="80" spans="1:18" s="2" customFormat="1" ht="14.25" customHeight="1" x14ac:dyDescent="0.2">
      <c r="A80" s="47" t="s">
        <v>99</v>
      </c>
      <c r="B80" s="67">
        <v>96300</v>
      </c>
      <c r="C80" s="67">
        <f>M125*0.09</f>
        <v>96300</v>
      </c>
      <c r="D80" s="67"/>
      <c r="E80" s="67"/>
      <c r="F80" s="67"/>
      <c r="G80" s="65"/>
      <c r="H80" s="67"/>
      <c r="I80" s="67"/>
      <c r="J80" s="67">
        <f>C80</f>
        <v>96300</v>
      </c>
      <c r="K80" s="5"/>
      <c r="L80" s="5"/>
    </row>
    <row r="81" spans="1:12" s="2" customFormat="1" ht="14.25" customHeight="1" x14ac:dyDescent="0.2">
      <c r="A81" s="47" t="s">
        <v>82</v>
      </c>
      <c r="B81" s="67">
        <v>202922</v>
      </c>
      <c r="C81" s="67">
        <f>M128*0.09</f>
        <v>106469</v>
      </c>
      <c r="D81" s="67"/>
      <c r="E81" s="67"/>
      <c r="F81" s="67"/>
      <c r="G81" s="65"/>
      <c r="H81" s="67"/>
      <c r="I81" s="67"/>
      <c r="J81" s="67">
        <f>C81</f>
        <v>106469</v>
      </c>
      <c r="K81" s="5"/>
      <c r="L81" s="5"/>
    </row>
    <row r="82" spans="1:12" s="2" customFormat="1" ht="14.25" customHeight="1" x14ac:dyDescent="0.2">
      <c r="A82" s="47" t="s">
        <v>101</v>
      </c>
      <c r="B82" s="67">
        <v>4500</v>
      </c>
      <c r="C82" s="68">
        <f>M129*0.09</f>
        <v>900</v>
      </c>
      <c r="D82" s="68"/>
      <c r="E82" s="68"/>
      <c r="F82" s="68"/>
      <c r="G82" s="65"/>
      <c r="H82" s="68"/>
      <c r="I82" s="68"/>
      <c r="J82" s="68">
        <f t="shared" si="6"/>
        <v>900</v>
      </c>
      <c r="K82" s="5"/>
      <c r="L82" s="5"/>
    </row>
    <row r="83" spans="1:12" s="2" customFormat="1" ht="14.25" customHeight="1" x14ac:dyDescent="0.2">
      <c r="A83" s="47" t="s">
        <v>55</v>
      </c>
      <c r="B83" s="65">
        <v>70702687</v>
      </c>
      <c r="C83" s="65">
        <v>63818984</v>
      </c>
      <c r="D83" s="65">
        <f>D30</f>
        <v>10836000</v>
      </c>
      <c r="E83" s="65">
        <f>E30</f>
        <v>28696187</v>
      </c>
      <c r="F83" s="65">
        <f>F30</f>
        <v>572000</v>
      </c>
      <c r="G83" s="65"/>
      <c r="H83" s="65">
        <f>H30</f>
        <v>13530000</v>
      </c>
      <c r="I83" s="65">
        <f>I30</f>
        <v>4782698</v>
      </c>
      <c r="J83" s="65">
        <f>J58</f>
        <v>5402099</v>
      </c>
      <c r="K83" s="5">
        <f>SUM(D83:J83)</f>
        <v>63818984</v>
      </c>
      <c r="L83" s="5"/>
    </row>
    <row r="84" spans="1:12" s="2" customFormat="1" ht="14.25" customHeight="1" x14ac:dyDescent="0.2">
      <c r="A84" s="51" t="s">
        <v>196</v>
      </c>
      <c r="B84" s="65">
        <f>B28-B83</f>
        <v>-1708036</v>
      </c>
      <c r="C84" s="65">
        <f>C28-C83</f>
        <v>85076</v>
      </c>
      <c r="D84" s="65">
        <f>D28-D83</f>
        <v>-9706000</v>
      </c>
      <c r="E84" s="65">
        <f>E28-E83</f>
        <v>-9166887</v>
      </c>
      <c r="F84" s="65">
        <f>F28-F83</f>
        <v>1298000</v>
      </c>
      <c r="G84" s="65"/>
      <c r="H84" s="65">
        <f>H28-H83</f>
        <v>18915760</v>
      </c>
      <c r="I84" s="65">
        <f>I28-I83</f>
        <v>-4782698</v>
      </c>
      <c r="J84" s="65">
        <f>J28-J83</f>
        <v>3526901</v>
      </c>
      <c r="K84" s="5">
        <f>SUM(D84:J84)</f>
        <v>85076</v>
      </c>
      <c r="L84" s="5"/>
    </row>
    <row r="85" spans="1:12" s="2" customFormat="1" ht="14.25" customHeight="1" x14ac:dyDescent="0.2">
      <c r="A85" s="51" t="s">
        <v>192</v>
      </c>
      <c r="B85" s="67">
        <v>0</v>
      </c>
      <c r="C85" s="65">
        <v>0</v>
      </c>
      <c r="D85" s="65">
        <v>0</v>
      </c>
      <c r="E85" s="65">
        <v>0</v>
      </c>
      <c r="F85" s="65">
        <v>0</v>
      </c>
      <c r="G85" s="65"/>
      <c r="H85" s="65">
        <v>0</v>
      </c>
      <c r="I85" s="65">
        <v>0</v>
      </c>
      <c r="J85" s="65">
        <v>0</v>
      </c>
      <c r="K85" s="5"/>
      <c r="L85" s="5"/>
    </row>
    <row r="86" spans="1:12" s="2" customFormat="1" ht="14.25" customHeight="1" x14ac:dyDescent="0.2">
      <c r="A86" s="51" t="s">
        <v>193</v>
      </c>
      <c r="B86" s="66">
        <f>B84+B85</f>
        <v>-1708036</v>
      </c>
      <c r="C86" s="76">
        <f>C84+C85</f>
        <v>85076</v>
      </c>
      <c r="D86" s="65">
        <f>D84+D85</f>
        <v>-9706000</v>
      </c>
      <c r="E86" s="65">
        <f>E84+E85</f>
        <v>-9166887</v>
      </c>
      <c r="F86" s="65">
        <f>F84+F85</f>
        <v>1298000</v>
      </c>
      <c r="G86" s="65"/>
      <c r="H86" s="65">
        <f>H84+H85</f>
        <v>18915760</v>
      </c>
      <c r="I86" s="65">
        <f>I84+I85</f>
        <v>-4782698</v>
      </c>
      <c r="J86" s="65">
        <f>J84+J85</f>
        <v>3526901</v>
      </c>
      <c r="K86" s="5">
        <f>SUM(D86:J86)</f>
        <v>85076</v>
      </c>
      <c r="L86" s="5"/>
    </row>
    <row r="87" spans="1:12" s="2" customFormat="1" ht="14.25" customHeight="1" x14ac:dyDescent="0.2">
      <c r="A87" s="49" t="s">
        <v>109</v>
      </c>
      <c r="B87" s="66"/>
      <c r="C87" s="66"/>
      <c r="D87" s="66"/>
      <c r="E87" s="66"/>
      <c r="F87" s="66"/>
      <c r="G87" s="65"/>
      <c r="H87" s="66"/>
      <c r="I87" s="66"/>
      <c r="J87" s="66"/>
      <c r="K87" s="5"/>
      <c r="L87" s="5"/>
    </row>
    <row r="88" spans="1:12" s="2" customFormat="1" ht="14.25" customHeight="1" x14ac:dyDescent="0.2">
      <c r="A88" s="49" t="s">
        <v>110</v>
      </c>
      <c r="B88" s="68"/>
      <c r="C88" s="68"/>
      <c r="D88" s="68"/>
      <c r="E88" s="68"/>
      <c r="F88" s="68"/>
      <c r="G88" s="65"/>
      <c r="H88" s="68"/>
      <c r="I88" s="68"/>
      <c r="J88" s="68"/>
      <c r="K88" s="5"/>
      <c r="L88" s="5"/>
    </row>
    <row r="89" spans="1:12" s="2" customFormat="1" ht="14.25" customHeight="1" x14ac:dyDescent="0.2">
      <c r="A89" s="49" t="s">
        <v>56</v>
      </c>
      <c r="B89" s="65">
        <v>0</v>
      </c>
      <c r="C89" s="65">
        <v>0</v>
      </c>
      <c r="D89" s="65">
        <v>0</v>
      </c>
      <c r="E89" s="65">
        <v>0</v>
      </c>
      <c r="F89" s="65">
        <v>0</v>
      </c>
      <c r="G89" s="65"/>
      <c r="H89" s="65">
        <v>0</v>
      </c>
      <c r="I89" s="65">
        <v>0</v>
      </c>
      <c r="J89" s="65">
        <v>0</v>
      </c>
      <c r="K89" s="5"/>
      <c r="L89" s="5"/>
    </row>
    <row r="90" spans="1:12" s="2" customFormat="1" ht="14.25" customHeight="1" x14ac:dyDescent="0.2">
      <c r="A90" s="47" t="s">
        <v>111</v>
      </c>
      <c r="B90" s="65"/>
      <c r="C90" s="65"/>
      <c r="D90" s="65"/>
      <c r="E90" s="65"/>
      <c r="F90" s="65"/>
      <c r="G90" s="65"/>
      <c r="H90" s="65"/>
      <c r="I90" s="65"/>
      <c r="J90" s="65"/>
      <c r="K90" s="5"/>
      <c r="L90" s="5"/>
    </row>
    <row r="91" spans="1:12" s="2" customFormat="1" ht="14.25" customHeight="1" x14ac:dyDescent="0.2">
      <c r="A91" s="47" t="s">
        <v>113</v>
      </c>
      <c r="B91" s="65">
        <v>0</v>
      </c>
      <c r="C91" s="65">
        <v>0</v>
      </c>
      <c r="D91" s="65">
        <v>0</v>
      </c>
      <c r="E91" s="65">
        <v>0</v>
      </c>
      <c r="F91" s="65">
        <v>0</v>
      </c>
      <c r="G91" s="65"/>
      <c r="H91" s="65">
        <v>0</v>
      </c>
      <c r="I91" s="65">
        <v>0</v>
      </c>
      <c r="J91" s="65">
        <v>0</v>
      </c>
      <c r="K91" s="5"/>
      <c r="L91" s="5"/>
    </row>
    <row r="92" spans="1:12" s="2" customFormat="1" ht="14.25" customHeight="1" x14ac:dyDescent="0.2">
      <c r="A92" s="47" t="s">
        <v>122</v>
      </c>
      <c r="B92" s="65">
        <v>0</v>
      </c>
      <c r="C92" s="65">
        <f>C88-C91</f>
        <v>0</v>
      </c>
      <c r="D92" s="65">
        <f>D88-D91</f>
        <v>0</v>
      </c>
      <c r="E92" s="65">
        <f>E88-E91</f>
        <v>0</v>
      </c>
      <c r="F92" s="65">
        <f>F88-F91</f>
        <v>0</v>
      </c>
      <c r="G92" s="65"/>
      <c r="H92" s="65">
        <f>H88-H91</f>
        <v>0</v>
      </c>
      <c r="I92" s="65">
        <f>I88-I91</f>
        <v>0</v>
      </c>
      <c r="J92" s="65">
        <f>J88-J91</f>
        <v>0</v>
      </c>
      <c r="K92" s="5"/>
      <c r="L92" s="5"/>
    </row>
    <row r="93" spans="1:12" s="2" customFormat="1" ht="14.25" customHeight="1" x14ac:dyDescent="0.2">
      <c r="A93" s="47" t="s">
        <v>112</v>
      </c>
      <c r="B93" s="67">
        <f>B86+B92</f>
        <v>-1708036</v>
      </c>
      <c r="C93" s="65">
        <f>C86+C92</f>
        <v>85076</v>
      </c>
      <c r="D93" s="65">
        <f>D86+D92</f>
        <v>-9706000</v>
      </c>
      <c r="E93" s="65">
        <f>E86+E92</f>
        <v>-9166887</v>
      </c>
      <c r="F93" s="65">
        <f>F86+F92</f>
        <v>1298000</v>
      </c>
      <c r="G93" s="65"/>
      <c r="H93" s="65">
        <f>H86+F92</f>
        <v>18915760</v>
      </c>
      <c r="I93" s="65">
        <f>I86+I92</f>
        <v>-4782698</v>
      </c>
      <c r="J93" s="65">
        <f>J86+J92</f>
        <v>3526901</v>
      </c>
      <c r="K93" s="5">
        <f>SUM(D93:J93)</f>
        <v>85076</v>
      </c>
      <c r="L93" s="5"/>
    </row>
    <row r="94" spans="1:12" s="2" customFormat="1" ht="14.25" customHeight="1" x14ac:dyDescent="0.2">
      <c r="A94" s="49" t="s">
        <v>114</v>
      </c>
      <c r="B94" s="66">
        <v>130541518</v>
      </c>
      <c r="C94" s="65">
        <v>128833482</v>
      </c>
      <c r="D94" s="65"/>
      <c r="E94" s="65"/>
      <c r="F94" s="65"/>
      <c r="G94" s="65"/>
      <c r="H94" s="65"/>
      <c r="I94" s="65"/>
      <c r="J94" s="65"/>
      <c r="K94" s="5"/>
      <c r="L94" s="5"/>
    </row>
    <row r="95" spans="1:12" s="2" customFormat="1" ht="14.25" customHeight="1" x14ac:dyDescent="0.2">
      <c r="A95" s="49" t="s">
        <v>115</v>
      </c>
      <c r="B95" s="66">
        <v>128833482</v>
      </c>
      <c r="C95" s="65">
        <f>C93+C94</f>
        <v>128918558</v>
      </c>
      <c r="D95" s="65"/>
      <c r="E95" s="65"/>
      <c r="F95" s="65"/>
      <c r="G95" s="65"/>
      <c r="H95" s="65"/>
      <c r="I95" s="65"/>
      <c r="J95" s="65"/>
      <c r="K95" s="5"/>
      <c r="L95" s="5"/>
    </row>
    <row r="96" spans="1:12" s="2" customFormat="1" ht="14.25" customHeight="1" x14ac:dyDescent="0.2">
      <c r="A96" s="47" t="s">
        <v>116</v>
      </c>
      <c r="B96" s="66"/>
      <c r="C96" s="66"/>
      <c r="D96" s="66"/>
      <c r="E96" s="66"/>
      <c r="F96" s="66"/>
      <c r="G96" s="65"/>
      <c r="H96" s="66"/>
      <c r="I96" s="66"/>
      <c r="J96" s="66"/>
      <c r="K96" s="5"/>
      <c r="L96" s="5"/>
    </row>
    <row r="97" spans="1:17" s="2" customFormat="1" ht="14.25" customHeight="1" x14ac:dyDescent="0.2">
      <c r="A97" s="47" t="s">
        <v>119</v>
      </c>
      <c r="B97" s="67">
        <v>10192251</v>
      </c>
      <c r="C97" s="67">
        <v>10560300</v>
      </c>
      <c r="D97" s="67"/>
      <c r="E97" s="67">
        <v>10560300</v>
      </c>
      <c r="F97" s="67"/>
      <c r="G97" s="65"/>
      <c r="H97" s="67"/>
      <c r="I97" s="67"/>
      <c r="J97" s="67"/>
      <c r="K97" s="5"/>
      <c r="L97" s="5"/>
    </row>
    <row r="98" spans="1:17" s="2" customFormat="1" ht="14.25" customHeight="1" x14ac:dyDescent="0.2">
      <c r="A98" s="47" t="s">
        <v>123</v>
      </c>
      <c r="B98" s="67">
        <v>10192251</v>
      </c>
      <c r="C98" s="67">
        <v>10566300</v>
      </c>
      <c r="D98" s="67"/>
      <c r="E98" s="67">
        <f>C98</f>
        <v>10566300</v>
      </c>
      <c r="F98" s="67"/>
      <c r="G98" s="65"/>
      <c r="H98" s="67"/>
      <c r="I98" s="67"/>
      <c r="J98" s="67"/>
      <c r="K98" s="5"/>
      <c r="L98" s="5"/>
    </row>
    <row r="99" spans="1:17" s="2" customFormat="1" ht="14.25" customHeight="1" x14ac:dyDescent="0.2">
      <c r="A99" s="47" t="s">
        <v>120</v>
      </c>
      <c r="B99" s="67">
        <v>-10192251</v>
      </c>
      <c r="C99" s="67" t="s">
        <v>205</v>
      </c>
      <c r="D99" s="67"/>
      <c r="E99" s="67" t="str">
        <f>C99</f>
        <v>△10,566,300</v>
      </c>
      <c r="F99" s="67"/>
      <c r="G99" s="65"/>
      <c r="H99" s="67"/>
      <c r="I99" s="67"/>
      <c r="J99" s="67"/>
      <c r="K99" s="5"/>
      <c r="L99" s="5"/>
    </row>
    <row r="100" spans="1:17" s="2" customFormat="1" ht="14.25" customHeight="1" x14ac:dyDescent="0.2">
      <c r="A100" s="47" t="s">
        <v>121</v>
      </c>
      <c r="B100" s="67">
        <v>-10192251</v>
      </c>
      <c r="C100" s="68" t="s">
        <v>205</v>
      </c>
      <c r="D100" s="68"/>
      <c r="E100" s="68" t="str">
        <f>C100</f>
        <v>△10,566,300</v>
      </c>
      <c r="F100" s="68"/>
      <c r="G100" s="65"/>
      <c r="H100" s="68"/>
      <c r="I100" s="68"/>
      <c r="J100" s="68"/>
      <c r="K100" s="5"/>
      <c r="L100" s="5"/>
    </row>
    <row r="101" spans="1:17" s="2" customFormat="1" ht="14.25" customHeight="1" x14ac:dyDescent="0.2">
      <c r="A101" s="47" t="s">
        <v>117</v>
      </c>
      <c r="B101" s="65">
        <v>0</v>
      </c>
      <c r="C101" s="65">
        <v>0</v>
      </c>
      <c r="D101" s="65"/>
      <c r="E101" s="65"/>
      <c r="F101" s="65"/>
      <c r="G101" s="65"/>
      <c r="H101" s="65"/>
      <c r="I101" s="65"/>
      <c r="J101" s="65"/>
      <c r="K101" s="5"/>
      <c r="L101" s="5"/>
    </row>
    <row r="102" spans="1:17" s="2" customFormat="1" ht="14.25" customHeight="1" x14ac:dyDescent="0.2">
      <c r="A102" s="47" t="s">
        <v>124</v>
      </c>
      <c r="B102" s="65">
        <v>0</v>
      </c>
      <c r="C102" s="65">
        <f ca="1">C102-C98</f>
        <v>0</v>
      </c>
      <c r="D102" s="65"/>
      <c r="E102" s="65"/>
      <c r="F102" s="65"/>
      <c r="G102" s="65"/>
      <c r="H102" s="65"/>
      <c r="I102" s="65"/>
      <c r="J102" s="65"/>
      <c r="K102" s="5"/>
      <c r="L102" s="5"/>
    </row>
    <row r="103" spans="1:17" s="2" customFormat="1" ht="14.25" customHeight="1" x14ac:dyDescent="0.2">
      <c r="A103" s="47" t="s">
        <v>125</v>
      </c>
      <c r="B103" s="65">
        <v>0</v>
      </c>
      <c r="C103" s="65">
        <v>0</v>
      </c>
      <c r="D103" s="65"/>
      <c r="E103" s="65"/>
      <c r="F103" s="65"/>
      <c r="G103" s="65"/>
      <c r="H103" s="65"/>
      <c r="I103" s="65"/>
      <c r="J103" s="65"/>
      <c r="K103" s="5"/>
      <c r="L103" s="5"/>
    </row>
    <row r="104" spans="1:17" s="2" customFormat="1" ht="14.25" customHeight="1" x14ac:dyDescent="0.2">
      <c r="A104" s="45" t="s">
        <v>118</v>
      </c>
      <c r="B104" s="68">
        <v>128833482</v>
      </c>
      <c r="C104" s="65">
        <f>C95+C101</f>
        <v>128918558</v>
      </c>
      <c r="D104" s="65"/>
      <c r="E104" s="65"/>
      <c r="F104" s="65"/>
      <c r="G104" s="65"/>
      <c r="H104" s="65"/>
      <c r="I104" s="65"/>
      <c r="J104" s="65"/>
      <c r="K104" s="5">
        <f>SUM(D104:J104)</f>
        <v>0</v>
      </c>
      <c r="L104" s="5"/>
    </row>
    <row r="105" spans="1:17" s="2" customFormat="1" ht="14.25" customHeight="1" x14ac:dyDescent="0.2">
      <c r="A105" s="2" t="s">
        <v>51</v>
      </c>
      <c r="B105" s="63"/>
      <c r="K105" s="5"/>
      <c r="L105" s="15" t="s">
        <v>9</v>
      </c>
      <c r="M105" s="16" t="s">
        <v>19</v>
      </c>
      <c r="O105" s="2" t="s">
        <v>23</v>
      </c>
      <c r="P105" s="17"/>
    </row>
    <row r="106" spans="1:17" s="2" customFormat="1" ht="14.25" customHeight="1" x14ac:dyDescent="0.2">
      <c r="A106" s="2" t="s">
        <v>52</v>
      </c>
      <c r="B106" s="63"/>
      <c r="K106" s="5"/>
      <c r="L106" s="18" t="s">
        <v>11</v>
      </c>
      <c r="M106" s="19">
        <v>20617000</v>
      </c>
      <c r="N106" s="20"/>
      <c r="O106" s="21" t="s">
        <v>22</v>
      </c>
      <c r="P106" s="22">
        <v>0.91</v>
      </c>
      <c r="Q106" s="23" t="s">
        <v>23</v>
      </c>
    </row>
    <row r="107" spans="1:17" s="2" customFormat="1" ht="14.25" customHeight="1" x14ac:dyDescent="0.2">
      <c r="B107" s="63"/>
      <c r="K107" s="5"/>
      <c r="L107" s="18" t="s">
        <v>201</v>
      </c>
      <c r="M107" s="19">
        <v>479000</v>
      </c>
      <c r="N107" s="20"/>
      <c r="O107" s="21"/>
      <c r="P107" s="22"/>
      <c r="Q107" s="23"/>
    </row>
    <row r="108" spans="1:17" s="2" customFormat="1" ht="14.25" customHeight="1" x14ac:dyDescent="0.2">
      <c r="B108" s="63"/>
      <c r="K108" s="5"/>
      <c r="L108" s="18" t="s">
        <v>24</v>
      </c>
      <c r="M108" s="19">
        <v>3700000</v>
      </c>
      <c r="N108" s="20"/>
      <c r="O108" s="21" t="s">
        <v>20</v>
      </c>
      <c r="P108" s="22">
        <v>0.09</v>
      </c>
      <c r="Q108" s="23" t="s">
        <v>42</v>
      </c>
    </row>
    <row r="109" spans="1:17" s="2" customFormat="1" ht="14.25" customHeight="1" x14ac:dyDescent="0.2">
      <c r="B109" s="63"/>
      <c r="K109" s="5"/>
      <c r="L109" s="18" t="s">
        <v>27</v>
      </c>
      <c r="M109" s="19">
        <v>1831000</v>
      </c>
      <c r="N109" s="20"/>
      <c r="O109" s="21"/>
      <c r="Q109" s="23"/>
    </row>
    <row r="110" spans="1:17" s="2" customFormat="1" ht="14.25" customHeight="1" x14ac:dyDescent="0.2">
      <c r="B110" s="63"/>
      <c r="K110" s="5"/>
      <c r="L110" s="18" t="s">
        <v>10</v>
      </c>
      <c r="M110" s="19">
        <v>923000</v>
      </c>
      <c r="N110" s="20"/>
      <c r="O110" s="24"/>
      <c r="Q110" s="23" t="s">
        <v>43</v>
      </c>
    </row>
    <row r="111" spans="1:17" s="2" customFormat="1" ht="14.25" customHeight="1" x14ac:dyDescent="0.2">
      <c r="B111" s="63"/>
      <c r="K111" s="5"/>
      <c r="L111" s="18" t="s">
        <v>12</v>
      </c>
      <c r="M111" s="19">
        <v>1320000</v>
      </c>
      <c r="N111" s="20"/>
      <c r="O111" s="24"/>
      <c r="P111" s="24"/>
      <c r="Q111" s="25"/>
    </row>
    <row r="112" spans="1:17" s="2" customFormat="1" ht="14.25" customHeight="1" x14ac:dyDescent="0.2">
      <c r="B112" s="63"/>
      <c r="K112" s="5"/>
      <c r="L112" s="18" t="s">
        <v>13</v>
      </c>
      <c r="M112" s="19">
        <v>150000</v>
      </c>
      <c r="N112" s="20"/>
      <c r="O112" s="24"/>
      <c r="P112" s="24"/>
      <c r="Q112" s="25"/>
    </row>
    <row r="113" spans="2:17" s="2" customFormat="1" ht="14.25" customHeight="1" x14ac:dyDescent="0.2">
      <c r="B113" s="63"/>
      <c r="K113" s="5"/>
      <c r="L113" s="18" t="s">
        <v>14</v>
      </c>
      <c r="M113" s="19">
        <v>155000</v>
      </c>
      <c r="N113" s="20"/>
      <c r="O113" s="24"/>
      <c r="P113" s="24"/>
      <c r="Q113" s="25"/>
    </row>
    <row r="114" spans="2:17" s="2" customFormat="1" ht="14.25" customHeight="1" x14ac:dyDescent="0.2">
      <c r="B114" s="63"/>
      <c r="K114" s="5"/>
      <c r="L114" s="18" t="s">
        <v>28</v>
      </c>
      <c r="M114" s="19">
        <v>638000</v>
      </c>
      <c r="N114" s="20"/>
      <c r="O114" s="24"/>
      <c r="P114" s="24"/>
      <c r="Q114" s="25"/>
    </row>
    <row r="115" spans="2:17" s="2" customFormat="1" ht="14.25" customHeight="1" x14ac:dyDescent="0.2">
      <c r="B115" s="63"/>
      <c r="K115" s="5"/>
      <c r="L115" s="18" t="s">
        <v>15</v>
      </c>
      <c r="M115" s="19">
        <v>810000</v>
      </c>
      <c r="N115" s="20"/>
      <c r="O115" s="24"/>
      <c r="P115" s="24"/>
      <c r="Q115" s="25"/>
    </row>
    <row r="116" spans="2:17" s="2" customFormat="1" ht="14.25" customHeight="1" x14ac:dyDescent="0.2">
      <c r="B116" s="63"/>
      <c r="K116" s="5" t="s">
        <v>26</v>
      </c>
      <c r="L116" s="18" t="s">
        <v>29</v>
      </c>
      <c r="M116" s="19">
        <v>200000</v>
      </c>
      <c r="N116" s="20"/>
      <c r="O116" s="24"/>
      <c r="P116" s="24"/>
      <c r="Q116" s="25"/>
    </row>
    <row r="117" spans="2:17" s="2" customFormat="1" ht="14.25" customHeight="1" x14ac:dyDescent="0.2">
      <c r="B117" s="63"/>
      <c r="K117" s="5"/>
      <c r="L117" s="18" t="s">
        <v>30</v>
      </c>
      <c r="M117" s="19">
        <v>210000</v>
      </c>
      <c r="N117" s="20"/>
      <c r="O117" s="24"/>
      <c r="P117" s="24"/>
      <c r="Q117" s="25"/>
    </row>
    <row r="118" spans="2:17" s="2" customFormat="1" ht="14.25" customHeight="1" x14ac:dyDescent="0.2">
      <c r="B118" s="63"/>
      <c r="K118" s="5"/>
      <c r="L118" s="18" t="s">
        <v>16</v>
      </c>
      <c r="M118" s="19">
        <v>2400000</v>
      </c>
      <c r="N118" s="20"/>
      <c r="O118" s="24"/>
      <c r="P118" s="24"/>
      <c r="Q118" s="25"/>
    </row>
    <row r="119" spans="2:17" s="2" customFormat="1" ht="14.25" customHeight="1" x14ac:dyDescent="0.2">
      <c r="B119" s="63"/>
      <c r="K119" s="5"/>
      <c r="L119" s="18" t="s">
        <v>31</v>
      </c>
      <c r="M119" s="19">
        <v>330000</v>
      </c>
      <c r="N119" s="20"/>
      <c r="O119" s="24"/>
      <c r="P119" s="24"/>
      <c r="Q119" s="25"/>
    </row>
    <row r="120" spans="2:17" s="2" customFormat="1" ht="14.25" customHeight="1" x14ac:dyDescent="0.2">
      <c r="B120" s="63"/>
      <c r="K120" s="5"/>
      <c r="L120" s="18" t="s">
        <v>32</v>
      </c>
      <c r="M120" s="19">
        <v>107000</v>
      </c>
      <c r="N120" s="20"/>
      <c r="O120" s="24"/>
      <c r="P120" s="24"/>
      <c r="Q120" s="25"/>
    </row>
    <row r="121" spans="2:17" s="2" customFormat="1" ht="14.25" customHeight="1" x14ac:dyDescent="0.2">
      <c r="B121" s="63"/>
      <c r="K121" s="5" t="s">
        <v>40</v>
      </c>
      <c r="L121" s="18" t="s">
        <v>41</v>
      </c>
      <c r="M121" s="19">
        <v>260000</v>
      </c>
      <c r="N121" s="20"/>
      <c r="O121" s="24"/>
      <c r="P121" s="24"/>
      <c r="Q121" s="25"/>
    </row>
    <row r="122" spans="2:17" s="2" customFormat="1" ht="14.25" customHeight="1" x14ac:dyDescent="0.2">
      <c r="B122" s="63"/>
      <c r="K122" s="5"/>
      <c r="L122" s="18" t="s">
        <v>33</v>
      </c>
      <c r="M122" s="19">
        <v>601000</v>
      </c>
      <c r="N122" s="20"/>
      <c r="O122" s="24"/>
      <c r="P122" s="24"/>
      <c r="Q122" s="25"/>
    </row>
    <row r="123" spans="2:17" s="2" customFormat="1" ht="14.25" customHeight="1" x14ac:dyDescent="0.2">
      <c r="B123" s="63"/>
      <c r="K123" s="5"/>
      <c r="L123" s="18" t="s">
        <v>39</v>
      </c>
      <c r="M123" s="19">
        <v>371000</v>
      </c>
      <c r="N123" s="20"/>
      <c r="O123" s="24"/>
      <c r="P123" s="24"/>
      <c r="Q123" s="25"/>
    </row>
    <row r="124" spans="2:17" s="2" customFormat="1" ht="14.25" customHeight="1" x14ac:dyDescent="0.2">
      <c r="B124" s="63"/>
      <c r="K124" s="5"/>
      <c r="L124" s="18" t="s">
        <v>34</v>
      </c>
      <c r="M124" s="19">
        <v>644000</v>
      </c>
      <c r="N124" s="20"/>
      <c r="O124" s="24"/>
      <c r="P124" s="24"/>
      <c r="Q124" s="25"/>
    </row>
    <row r="125" spans="2:17" s="2" customFormat="1" ht="14.25" customHeight="1" x14ac:dyDescent="0.2">
      <c r="B125" s="63"/>
      <c r="K125" s="5">
        <f>SUM(D58:J58)</f>
        <v>5402099</v>
      </c>
      <c r="L125" s="18" t="s">
        <v>35</v>
      </c>
      <c r="M125" s="19">
        <v>1070000</v>
      </c>
      <c r="N125" s="20"/>
      <c r="O125" s="24"/>
      <c r="P125" s="24"/>
      <c r="Q125" s="25"/>
    </row>
    <row r="126" spans="2:17" s="2" customFormat="1" ht="14.25" customHeight="1" x14ac:dyDescent="0.2">
      <c r="B126" s="63"/>
      <c r="K126" s="5"/>
      <c r="L126" s="18" t="s">
        <v>36</v>
      </c>
      <c r="M126" s="19">
        <v>870000</v>
      </c>
      <c r="N126" s="20"/>
      <c r="O126" s="24"/>
      <c r="P126" s="24"/>
      <c r="Q126" s="25"/>
    </row>
    <row r="127" spans="2:17" s="2" customFormat="1" ht="14.25" customHeight="1" x14ac:dyDescent="0.2">
      <c r="B127" s="63"/>
      <c r="K127" s="5"/>
      <c r="L127" s="18" t="s">
        <v>17</v>
      </c>
      <c r="M127" s="19">
        <v>2000</v>
      </c>
      <c r="N127" s="20"/>
      <c r="O127" s="24"/>
      <c r="P127" s="24"/>
      <c r="Q127" s="25"/>
    </row>
    <row r="128" spans="2:17" s="2" customFormat="1" ht="14.25" customHeight="1" x14ac:dyDescent="0.2">
      <c r="B128" s="63"/>
      <c r="K128" s="5"/>
      <c r="L128" s="18" t="s">
        <v>202</v>
      </c>
      <c r="M128" s="19">
        <v>1182984</v>
      </c>
      <c r="N128" s="20"/>
      <c r="O128" s="24"/>
      <c r="P128" s="24"/>
      <c r="Q128" s="25"/>
    </row>
    <row r="129" spans="2:17" s="2" customFormat="1" ht="14.25" customHeight="1" x14ac:dyDescent="0.2">
      <c r="B129" s="63"/>
      <c r="K129" s="5"/>
      <c r="L129" s="18" t="s">
        <v>18</v>
      </c>
      <c r="M129" s="19">
        <v>10000</v>
      </c>
      <c r="N129" s="20"/>
      <c r="O129" s="24"/>
      <c r="P129" s="24"/>
      <c r="Q129" s="25"/>
    </row>
    <row r="130" spans="2:17" s="2" customFormat="1" ht="15.75" customHeight="1" x14ac:dyDescent="0.2">
      <c r="B130" s="63"/>
      <c r="K130" s="5"/>
      <c r="L130" s="26" t="s">
        <v>21</v>
      </c>
      <c r="M130" s="27">
        <f>SUM(M106:M129)</f>
        <v>38880984</v>
      </c>
      <c r="N130" s="28"/>
      <c r="O130" s="29"/>
      <c r="P130" s="24"/>
      <c r="Q130" s="25"/>
    </row>
    <row r="131" spans="2:17" s="2" customFormat="1" ht="15.75" customHeight="1" x14ac:dyDescent="0.2">
      <c r="B131" s="63"/>
      <c r="K131" s="5"/>
      <c r="L131" s="30"/>
      <c r="M131" s="24"/>
      <c r="N131" s="24"/>
      <c r="O131" s="24"/>
      <c r="P131" s="24"/>
      <c r="Q131" s="25"/>
    </row>
    <row r="132" spans="2:17" s="2" customFormat="1" ht="15.75" customHeight="1" x14ac:dyDescent="0.2">
      <c r="B132" s="63"/>
      <c r="K132" s="5"/>
      <c r="L132" s="30"/>
      <c r="M132" s="24"/>
      <c r="N132" s="24"/>
      <c r="O132" s="24"/>
      <c r="P132" s="24"/>
      <c r="Q132" s="25"/>
    </row>
    <row r="133" spans="2:17" s="2" customFormat="1" ht="15.75" customHeight="1" x14ac:dyDescent="0.2">
      <c r="B133" s="63"/>
      <c r="K133" s="5"/>
      <c r="L133" s="30"/>
      <c r="M133" s="24"/>
      <c r="N133" s="24"/>
      <c r="O133" s="24"/>
      <c r="P133" s="24"/>
      <c r="Q133" s="25"/>
    </row>
    <row r="134" spans="2:17" s="2" customFormat="1" ht="15.75" customHeight="1" x14ac:dyDescent="0.2">
      <c r="B134" s="63"/>
      <c r="K134" s="5"/>
      <c r="L134" s="30"/>
      <c r="M134" s="24"/>
      <c r="N134" s="24"/>
      <c r="O134" s="24"/>
      <c r="P134" s="24"/>
      <c r="Q134" s="25"/>
    </row>
    <row r="135" spans="2:17" s="2" customFormat="1" ht="15.75" customHeight="1" x14ac:dyDescent="0.2">
      <c r="B135" s="63"/>
      <c r="K135" s="5"/>
      <c r="L135" s="30"/>
      <c r="M135" s="24"/>
      <c r="N135" s="24"/>
      <c r="O135" s="24"/>
      <c r="P135" s="25"/>
      <c r="Q135" s="25"/>
    </row>
    <row r="136" spans="2:17" s="2" customFormat="1" ht="15.75" customHeight="1" x14ac:dyDescent="0.2">
      <c r="B136" s="63"/>
      <c r="K136" s="5"/>
      <c r="L136" s="30"/>
      <c r="M136" s="24"/>
      <c r="N136" s="24"/>
      <c r="O136" s="24"/>
      <c r="P136" s="25"/>
      <c r="Q136" s="25"/>
    </row>
    <row r="137" spans="2:17" s="2" customFormat="1" ht="15.75" customHeight="1" x14ac:dyDescent="0.2">
      <c r="B137" s="63"/>
      <c r="K137" s="5"/>
      <c r="L137" s="30"/>
      <c r="M137" s="24"/>
      <c r="N137" s="24"/>
      <c r="O137" s="24"/>
      <c r="P137" s="25"/>
      <c r="Q137" s="25"/>
    </row>
    <row r="138" spans="2:17" s="2" customFormat="1" ht="15.75" customHeight="1" x14ac:dyDescent="0.2">
      <c r="B138" s="63"/>
      <c r="K138" s="5"/>
      <c r="L138" s="30"/>
      <c r="M138" s="24"/>
      <c r="N138" s="24"/>
      <c r="O138" s="24"/>
      <c r="P138" s="25"/>
      <c r="Q138" s="25"/>
    </row>
    <row r="139" spans="2:17" s="2" customFormat="1" ht="15.75" customHeight="1" x14ac:dyDescent="0.2">
      <c r="B139" s="63"/>
      <c r="K139" s="5"/>
      <c r="L139" s="30"/>
      <c r="M139" s="24"/>
      <c r="N139" s="24"/>
      <c r="O139" s="24"/>
      <c r="P139" s="25"/>
      <c r="Q139" s="25"/>
    </row>
    <row r="140" spans="2:17" s="2" customFormat="1" ht="15.75" customHeight="1" x14ac:dyDescent="0.2">
      <c r="B140" s="63"/>
      <c r="K140" s="5"/>
      <c r="L140" s="30"/>
      <c r="M140" s="24"/>
      <c r="N140" s="24"/>
      <c r="O140" s="24"/>
      <c r="P140" s="25"/>
      <c r="Q140" s="25"/>
    </row>
    <row r="141" spans="2:17" s="2" customFormat="1" ht="15.75" customHeight="1" x14ac:dyDescent="0.2">
      <c r="B141" s="63"/>
      <c r="K141" s="5"/>
      <c r="L141" s="30"/>
      <c r="M141" s="24"/>
      <c r="N141" s="24"/>
      <c r="O141" s="24"/>
      <c r="P141" s="25"/>
      <c r="Q141" s="25"/>
    </row>
    <row r="142" spans="2:17" s="2" customFormat="1" ht="15.75" customHeight="1" x14ac:dyDescent="0.2">
      <c r="B142" s="63"/>
      <c r="K142" s="5"/>
      <c r="L142" s="30"/>
      <c r="M142" s="24"/>
      <c r="N142" s="24"/>
      <c r="O142" s="24"/>
      <c r="P142" s="25"/>
      <c r="Q142" s="25"/>
    </row>
    <row r="143" spans="2:17" s="2" customFormat="1" ht="15.75" customHeight="1" x14ac:dyDescent="0.2">
      <c r="B143" s="63"/>
      <c r="K143" s="5"/>
      <c r="L143" s="30"/>
      <c r="M143" s="24"/>
      <c r="N143" s="24"/>
      <c r="O143" s="24"/>
      <c r="P143" s="25"/>
      <c r="Q143" s="25"/>
    </row>
    <row r="144" spans="2:17" s="2" customFormat="1" ht="15.75" customHeight="1" x14ac:dyDescent="0.2">
      <c r="B144" s="63"/>
      <c r="K144" s="5"/>
      <c r="L144" s="30"/>
      <c r="M144" s="24"/>
      <c r="N144" s="24"/>
      <c r="O144" s="24"/>
      <c r="P144" s="25"/>
      <c r="Q144" s="25"/>
    </row>
    <row r="145" spans="1:17" s="2" customFormat="1" ht="15.75" customHeight="1" x14ac:dyDescent="0.2">
      <c r="B145" s="63"/>
      <c r="K145" s="5"/>
      <c r="L145" s="30"/>
      <c r="M145" s="24"/>
      <c r="N145" s="24"/>
      <c r="O145" s="24"/>
      <c r="P145" s="25"/>
      <c r="Q145" s="25"/>
    </row>
    <row r="146" spans="1:17" s="2" customFormat="1" ht="15.75" customHeight="1" x14ac:dyDescent="0.2">
      <c r="B146" s="63"/>
      <c r="K146" s="5"/>
      <c r="L146" s="30"/>
      <c r="M146" s="24"/>
      <c r="N146" s="24"/>
      <c r="O146" s="24"/>
      <c r="P146" s="25"/>
      <c r="Q146" s="25"/>
    </row>
    <row r="147" spans="1:17" s="2" customFormat="1" ht="15.75" customHeight="1" x14ac:dyDescent="0.2">
      <c r="B147" s="63"/>
      <c r="K147" s="5"/>
      <c r="L147" s="30"/>
      <c r="M147" s="24"/>
      <c r="N147" s="24"/>
      <c r="O147" s="24"/>
      <c r="P147" s="25"/>
      <c r="Q147" s="25"/>
    </row>
    <row r="148" spans="1:17" s="2" customFormat="1" ht="15.75" customHeight="1" x14ac:dyDescent="0.2">
      <c r="B148" s="63"/>
      <c r="K148" s="5"/>
      <c r="L148" s="30"/>
      <c r="M148" s="24"/>
      <c r="N148" s="24"/>
      <c r="O148" s="24"/>
      <c r="P148" s="25"/>
      <c r="Q148" s="25"/>
    </row>
    <row r="149" spans="1:17" s="2" customFormat="1" ht="15.75" customHeight="1" x14ac:dyDescent="0.2">
      <c r="B149" s="63"/>
      <c r="K149" s="5">
        <f>SUM(D83:J83)</f>
        <v>63818984</v>
      </c>
      <c r="L149" s="30"/>
      <c r="M149" s="24"/>
      <c r="N149" s="24"/>
      <c r="O149" s="24"/>
      <c r="P149" s="25"/>
      <c r="Q149" s="25"/>
    </row>
    <row r="150" spans="1:17" s="2" customFormat="1" ht="15.75" customHeight="1" x14ac:dyDescent="0.2">
      <c r="B150" s="63"/>
      <c r="K150" s="5" t="e">
        <f>SUM(#REF!)</f>
        <v>#REF!</v>
      </c>
      <c r="L150" s="30"/>
      <c r="M150" s="24"/>
      <c r="N150" s="24"/>
      <c r="O150" s="24"/>
      <c r="P150" s="25"/>
      <c r="Q150" s="25"/>
    </row>
    <row r="151" spans="1:17" s="2" customFormat="1" ht="15.75" customHeight="1" x14ac:dyDescent="0.2">
      <c r="B151" s="63"/>
      <c r="K151" s="5"/>
      <c r="L151" s="30"/>
      <c r="M151" s="24"/>
      <c r="N151" s="24"/>
      <c r="O151" s="24"/>
      <c r="P151" s="25"/>
      <c r="Q151" s="25"/>
    </row>
    <row r="152" spans="1:17" s="2" customFormat="1" ht="15.75" customHeight="1" x14ac:dyDescent="0.2">
      <c r="B152" s="63"/>
      <c r="K152" s="5"/>
      <c r="L152" s="30"/>
      <c r="M152" s="24"/>
      <c r="N152" s="24"/>
      <c r="O152" s="24"/>
      <c r="P152" s="25"/>
      <c r="Q152" s="25"/>
    </row>
    <row r="153" spans="1:17" s="2" customFormat="1" ht="15.75" customHeight="1" x14ac:dyDescent="0.2">
      <c r="B153" s="63"/>
      <c r="K153" s="5">
        <f>SUM(D90:J90)</f>
        <v>0</v>
      </c>
      <c r="L153" s="31"/>
      <c r="M153" s="32"/>
      <c r="N153" s="32"/>
      <c r="O153" s="32"/>
    </row>
    <row r="154" spans="1:17" s="2" customFormat="1" ht="15.75" customHeight="1" x14ac:dyDescent="0.2">
      <c r="B154" s="63"/>
      <c r="K154" s="5"/>
      <c r="L154" s="5"/>
    </row>
    <row r="155" spans="1:17" s="2" customFormat="1" ht="15.75" customHeight="1" x14ac:dyDescent="0.2">
      <c r="B155" s="63"/>
      <c r="K155" s="5"/>
      <c r="L155" s="5"/>
    </row>
    <row r="156" spans="1:17" s="2" customFormat="1" ht="15.75" customHeight="1" x14ac:dyDescent="0.2">
      <c r="B156" s="63"/>
      <c r="K156" s="5"/>
      <c r="L156" s="5"/>
    </row>
    <row r="157" spans="1:17" s="7" customFormat="1" ht="15.75" customHeight="1" x14ac:dyDescent="0.2">
      <c r="A157" s="2"/>
      <c r="B157" s="63"/>
      <c r="C157" s="2"/>
      <c r="D157" s="2"/>
      <c r="E157" s="2"/>
      <c r="F157" s="2"/>
      <c r="G157" s="2"/>
      <c r="H157" s="2"/>
      <c r="I157" s="2"/>
      <c r="J157" s="2"/>
      <c r="K157" s="6">
        <f>SUM(D96:J96)</f>
        <v>0</v>
      </c>
      <c r="L157" s="6"/>
    </row>
    <row r="158" spans="1:17" s="7" customFormat="1" ht="15.75" customHeight="1" x14ac:dyDescent="0.2">
      <c r="A158" s="2"/>
      <c r="B158" s="63"/>
      <c r="C158" s="2"/>
      <c r="D158" s="2"/>
      <c r="E158" s="2"/>
      <c r="F158" s="2"/>
      <c r="G158" s="2"/>
      <c r="H158" s="2"/>
      <c r="I158" s="2"/>
      <c r="J158" s="2"/>
      <c r="K158" s="6"/>
      <c r="L158" s="6"/>
    </row>
    <row r="159" spans="1:17" s="7" customFormat="1" ht="15.75" customHeight="1" x14ac:dyDescent="0.2">
      <c r="A159" s="2"/>
      <c r="B159" s="63"/>
      <c r="C159" s="2"/>
      <c r="D159" s="2"/>
      <c r="E159" s="2"/>
      <c r="F159" s="2"/>
      <c r="G159" s="2"/>
      <c r="H159" s="2"/>
      <c r="I159" s="2"/>
      <c r="J159" s="2"/>
      <c r="K159" s="6"/>
      <c r="L159" s="6"/>
    </row>
    <row r="160" spans="1:17" s="2" customFormat="1" ht="15.75" customHeight="1" x14ac:dyDescent="0.2">
      <c r="B160" s="63"/>
      <c r="K160" s="5"/>
      <c r="L160" s="5"/>
    </row>
    <row r="161" spans="1:12" s="7" customFormat="1" ht="15.75" customHeight="1" x14ac:dyDescent="0.2">
      <c r="A161" s="2"/>
      <c r="B161" s="63"/>
      <c r="C161" s="2"/>
      <c r="D161" s="2"/>
      <c r="E161" s="2"/>
      <c r="F161" s="2"/>
      <c r="G161" s="2"/>
      <c r="H161" s="2"/>
      <c r="I161" s="2"/>
      <c r="J161" s="2"/>
      <c r="K161" s="5">
        <f>SUM(D101:J101)</f>
        <v>0</v>
      </c>
      <c r="L161" s="6"/>
    </row>
    <row r="162" spans="1:12" s="7" customFormat="1" ht="15.75" customHeight="1" x14ac:dyDescent="0.2">
      <c r="A162" s="2"/>
      <c r="B162" s="63"/>
      <c r="C162" s="2"/>
      <c r="D162" s="2"/>
      <c r="E162" s="2"/>
      <c r="F162" s="2"/>
      <c r="G162" s="2"/>
      <c r="H162" s="2"/>
      <c r="I162" s="2"/>
      <c r="J162" s="2"/>
      <c r="K162" s="5">
        <f>SUM(D104:J104)</f>
        <v>0</v>
      </c>
      <c r="L162" s="6"/>
    </row>
    <row r="163" spans="1:12" s="7" customFormat="1" ht="15.75" customHeight="1" x14ac:dyDescent="0.2">
      <c r="A163" s="2"/>
      <c r="B163" s="63"/>
      <c r="C163" s="2"/>
      <c r="D163" s="2"/>
      <c r="E163" s="2"/>
      <c r="F163" s="2"/>
      <c r="G163" s="2"/>
      <c r="H163" s="2"/>
      <c r="I163" s="2"/>
      <c r="J163" s="2"/>
      <c r="K163" s="6"/>
      <c r="L163" s="6"/>
    </row>
    <row r="164" spans="1:12" s="7" customFormat="1" ht="15.75" customHeight="1" x14ac:dyDescent="0.2">
      <c r="A164" s="2"/>
      <c r="B164" s="63"/>
      <c r="C164" s="2"/>
      <c r="D164" s="2"/>
      <c r="E164" s="2"/>
      <c r="F164" s="2"/>
      <c r="G164" s="2"/>
      <c r="H164" s="2"/>
      <c r="I164" s="2"/>
      <c r="J164" s="2"/>
      <c r="K164" s="6"/>
      <c r="L164" s="6"/>
    </row>
    <row r="165" spans="1:12" s="7" customFormat="1" ht="15.75" customHeight="1" x14ac:dyDescent="0.2">
      <c r="A165" s="2"/>
      <c r="B165" s="63"/>
      <c r="C165" s="2"/>
      <c r="D165" s="2"/>
      <c r="E165" s="2"/>
      <c r="F165" s="2"/>
      <c r="G165" s="2"/>
      <c r="H165" s="2"/>
      <c r="I165" s="2"/>
      <c r="J165" s="2"/>
      <c r="K165" s="5" t="e">
        <f>SUM(#REF!)</f>
        <v>#REF!</v>
      </c>
      <c r="L165" s="6"/>
    </row>
    <row r="166" spans="1:12" s="2" customFormat="1" ht="15.75" customHeight="1" x14ac:dyDescent="0.2">
      <c r="B166" s="63"/>
      <c r="K166" s="6"/>
      <c r="L166" s="5"/>
    </row>
    <row r="167" spans="1:12" s="2" customFormat="1" ht="15.75" customHeight="1" x14ac:dyDescent="0.2">
      <c r="B167" s="63"/>
      <c r="K167" s="6"/>
      <c r="L167" s="5"/>
    </row>
    <row r="168" spans="1:12" s="2" customFormat="1" ht="15.75" customHeight="1" x14ac:dyDescent="0.2">
      <c r="B168" s="63"/>
      <c r="K168" s="6"/>
      <c r="L168" s="5"/>
    </row>
    <row r="169" spans="1:12" s="2" customFormat="1" ht="15.75" customHeight="1" x14ac:dyDescent="0.2">
      <c r="B169" s="63"/>
      <c r="K169" s="5"/>
      <c r="L169" s="5"/>
    </row>
    <row r="170" spans="1:12" s="2" customFormat="1" ht="15.75" customHeight="1" x14ac:dyDescent="0.2">
      <c r="B170" s="63"/>
      <c r="K170" s="5"/>
      <c r="L170" s="5"/>
    </row>
    <row r="171" spans="1:12" s="2" customFormat="1" ht="15.75" customHeight="1" x14ac:dyDescent="0.2">
      <c r="B171" s="63"/>
      <c r="K171" s="5"/>
      <c r="L171" s="5"/>
    </row>
    <row r="172" spans="1:12" s="2" customFormat="1" ht="15.75" customHeight="1" x14ac:dyDescent="0.2">
      <c r="B172" s="63"/>
      <c r="K172" s="5"/>
      <c r="L172" s="5"/>
    </row>
    <row r="173" spans="1:12" s="2" customFormat="1" x14ac:dyDescent="0.2">
      <c r="B173" s="63"/>
    </row>
    <row r="174" spans="1:12" s="2" customFormat="1" x14ac:dyDescent="0.2">
      <c r="B174" s="63"/>
    </row>
    <row r="175" spans="1:12" s="2" customFormat="1" x14ac:dyDescent="0.2">
      <c r="B175" s="63"/>
    </row>
    <row r="176" spans="1:12" s="2" customFormat="1" x14ac:dyDescent="0.2">
      <c r="B176" s="63"/>
    </row>
    <row r="177" spans="2:2" s="2" customFormat="1" x14ac:dyDescent="0.2">
      <c r="B177" s="63"/>
    </row>
    <row r="178" spans="2:2" s="2" customFormat="1" x14ac:dyDescent="0.2">
      <c r="B178" s="63"/>
    </row>
    <row r="179" spans="2:2" s="2" customFormat="1" x14ac:dyDescent="0.2">
      <c r="B179" s="63"/>
    </row>
    <row r="180" spans="2:2" s="2" customFormat="1" x14ac:dyDescent="0.2">
      <c r="B180" s="63"/>
    </row>
    <row r="181" spans="2:2" s="2" customFormat="1" x14ac:dyDescent="0.2">
      <c r="B181" s="63"/>
    </row>
    <row r="182" spans="2:2" s="2" customFormat="1" x14ac:dyDescent="0.2">
      <c r="B182" s="63"/>
    </row>
    <row r="183" spans="2:2" s="2" customFormat="1" x14ac:dyDescent="0.2">
      <c r="B183" s="63"/>
    </row>
    <row r="184" spans="2:2" s="2" customFormat="1" x14ac:dyDescent="0.2">
      <c r="B184" s="63"/>
    </row>
    <row r="185" spans="2:2" s="2" customFormat="1" x14ac:dyDescent="0.2">
      <c r="B185" s="63"/>
    </row>
    <row r="186" spans="2:2" s="2" customFormat="1" x14ac:dyDescent="0.2">
      <c r="B186" s="63"/>
    </row>
    <row r="187" spans="2:2" s="2" customFormat="1" x14ac:dyDescent="0.2">
      <c r="B187" s="63"/>
    </row>
    <row r="188" spans="2:2" s="2" customFormat="1" x14ac:dyDescent="0.2">
      <c r="B188" s="63"/>
    </row>
    <row r="189" spans="2:2" s="2" customFormat="1" x14ac:dyDescent="0.2">
      <c r="B189" s="63"/>
    </row>
    <row r="190" spans="2:2" s="2" customFormat="1" x14ac:dyDescent="0.2">
      <c r="B190" s="63"/>
    </row>
    <row r="191" spans="2:2" s="2" customFormat="1" x14ac:dyDescent="0.2">
      <c r="B191" s="63"/>
    </row>
    <row r="192" spans="2:2" s="2" customFormat="1" x14ac:dyDescent="0.2">
      <c r="B192" s="63"/>
    </row>
    <row r="193" spans="1:10" s="2" customFormat="1" x14ac:dyDescent="0.2">
      <c r="B193" s="63"/>
    </row>
    <row r="194" spans="1:10" s="2" customFormat="1" x14ac:dyDescent="0.2">
      <c r="B194" s="63"/>
    </row>
    <row r="195" spans="1:10" s="2" customFormat="1" x14ac:dyDescent="0.2">
      <c r="B195" s="63"/>
    </row>
    <row r="196" spans="1:10" s="2" customFormat="1" x14ac:dyDescent="0.2">
      <c r="B196" s="63"/>
    </row>
    <row r="197" spans="1:10" s="2" customFormat="1" x14ac:dyDescent="0.2">
      <c r="B197" s="63"/>
    </row>
    <row r="198" spans="1:10" s="2" customFormat="1" x14ac:dyDescent="0.2">
      <c r="B198" s="63"/>
    </row>
    <row r="199" spans="1:10" s="2" customFormat="1" x14ac:dyDescent="0.2">
      <c r="B199" s="63"/>
    </row>
    <row r="200" spans="1:10" s="2" customFormat="1" x14ac:dyDescent="0.2">
      <c r="B200" s="63"/>
    </row>
    <row r="201" spans="1:10" s="2" customFormat="1" x14ac:dyDescent="0.2">
      <c r="B201" s="63"/>
    </row>
    <row r="202" spans="1:10" s="2" customFormat="1" x14ac:dyDescent="0.2">
      <c r="B202" s="63"/>
    </row>
    <row r="203" spans="1:10" s="2" customFormat="1" x14ac:dyDescent="0.2">
      <c r="B203" s="63"/>
    </row>
    <row r="204" spans="1:10" s="2" customFormat="1" x14ac:dyDescent="0.2">
      <c r="B204" s="63"/>
    </row>
    <row r="205" spans="1:10" s="2" customFormat="1" x14ac:dyDescent="0.2">
      <c r="B205" s="63"/>
    </row>
    <row r="206" spans="1:10" s="2" customFormat="1" x14ac:dyDescent="0.2">
      <c r="B206" s="63"/>
    </row>
    <row r="207" spans="1:10" s="2" customFormat="1" x14ac:dyDescent="0.2">
      <c r="A207"/>
      <c r="B207" s="64"/>
      <c r="C207"/>
      <c r="D207"/>
      <c r="E207"/>
      <c r="F207"/>
      <c r="G207"/>
      <c r="H207"/>
      <c r="I207"/>
      <c r="J207"/>
    </row>
    <row r="208" spans="1:10" s="2" customFormat="1" x14ac:dyDescent="0.2">
      <c r="A208"/>
      <c r="B208" s="64"/>
      <c r="C208"/>
      <c r="D208"/>
      <c r="E208"/>
      <c r="F208"/>
      <c r="G208"/>
      <c r="H208"/>
      <c r="I208"/>
      <c r="J208"/>
    </row>
    <row r="209" spans="1:10" s="2" customFormat="1" x14ac:dyDescent="0.2">
      <c r="A209"/>
      <c r="B209" s="64"/>
      <c r="C209"/>
      <c r="D209"/>
      <c r="E209"/>
      <c r="F209"/>
      <c r="G209"/>
      <c r="H209"/>
      <c r="I209"/>
      <c r="J209"/>
    </row>
    <row r="210" spans="1:10" s="2" customFormat="1" x14ac:dyDescent="0.2">
      <c r="A210"/>
      <c r="B210" s="64"/>
      <c r="C210"/>
      <c r="D210"/>
      <c r="E210"/>
      <c r="F210"/>
      <c r="G210"/>
      <c r="H210"/>
      <c r="I210"/>
      <c r="J210"/>
    </row>
    <row r="211" spans="1:10" s="2" customFormat="1" x14ac:dyDescent="0.2">
      <c r="A211"/>
      <c r="B211" s="64"/>
      <c r="C211"/>
      <c r="D211"/>
      <c r="E211"/>
      <c r="F211"/>
      <c r="G211"/>
      <c r="H211"/>
      <c r="I211"/>
      <c r="J211"/>
    </row>
    <row r="212" spans="1:10" s="2" customFormat="1" x14ac:dyDescent="0.2">
      <c r="A212"/>
      <c r="B212" s="64"/>
      <c r="C212"/>
      <c r="D212"/>
      <c r="E212"/>
      <c r="F212"/>
      <c r="G212"/>
      <c r="H212"/>
      <c r="I212"/>
      <c r="J212"/>
    </row>
    <row r="213" spans="1:10" s="2" customFormat="1" x14ac:dyDescent="0.2">
      <c r="A213"/>
      <c r="B213" s="64"/>
      <c r="C213"/>
      <c r="D213"/>
      <c r="E213"/>
      <c r="F213"/>
      <c r="G213"/>
      <c r="H213"/>
      <c r="I213"/>
      <c r="J213"/>
    </row>
    <row r="214" spans="1:10" s="2" customFormat="1" x14ac:dyDescent="0.2">
      <c r="A214"/>
      <c r="B214" s="64"/>
      <c r="C214"/>
      <c r="D214"/>
      <c r="E214"/>
      <c r="F214"/>
      <c r="G214"/>
      <c r="H214"/>
      <c r="I214"/>
      <c r="J214"/>
    </row>
    <row r="215" spans="1:10" s="2" customFormat="1" x14ac:dyDescent="0.2">
      <c r="A215"/>
      <c r="B215" s="64"/>
      <c r="C215"/>
      <c r="D215"/>
      <c r="E215"/>
      <c r="F215"/>
      <c r="G215"/>
      <c r="H215"/>
      <c r="I215"/>
      <c r="J215"/>
    </row>
    <row r="216" spans="1:10" s="2" customFormat="1" x14ac:dyDescent="0.2">
      <c r="A216"/>
      <c r="B216" s="64"/>
      <c r="C216"/>
      <c r="D216"/>
      <c r="E216"/>
      <c r="F216"/>
      <c r="G216"/>
      <c r="H216"/>
      <c r="I216"/>
      <c r="J216"/>
    </row>
    <row r="217" spans="1:10" s="2" customFormat="1" x14ac:dyDescent="0.2">
      <c r="A217"/>
      <c r="B217" s="64"/>
      <c r="C217"/>
      <c r="D217"/>
      <c r="E217"/>
      <c r="F217"/>
      <c r="G217"/>
      <c r="H217"/>
      <c r="I217"/>
      <c r="J217"/>
    </row>
    <row r="218" spans="1:10" s="2" customFormat="1" x14ac:dyDescent="0.2">
      <c r="A218"/>
      <c r="B218" s="64"/>
      <c r="C218"/>
      <c r="D218"/>
      <c r="E218"/>
      <c r="F218"/>
      <c r="G218"/>
      <c r="H218"/>
      <c r="I218"/>
      <c r="J218"/>
    </row>
    <row r="219" spans="1:10" s="2" customFormat="1" x14ac:dyDescent="0.2">
      <c r="A219"/>
      <c r="B219" s="64"/>
      <c r="C219"/>
      <c r="D219"/>
      <c r="E219"/>
      <c r="F219"/>
      <c r="G219"/>
      <c r="H219"/>
      <c r="I219"/>
      <c r="J219"/>
    </row>
    <row r="220" spans="1:10" s="2" customFormat="1" x14ac:dyDescent="0.2">
      <c r="A220"/>
      <c r="B220" s="64"/>
      <c r="C220"/>
      <c r="D220"/>
      <c r="E220"/>
      <c r="F220"/>
      <c r="G220"/>
      <c r="H220"/>
      <c r="I220"/>
      <c r="J220"/>
    </row>
    <row r="221" spans="1:10" s="2" customFormat="1" x14ac:dyDescent="0.2">
      <c r="A221"/>
      <c r="B221" s="64"/>
      <c r="C221"/>
      <c r="D221"/>
      <c r="E221"/>
      <c r="F221"/>
      <c r="G221"/>
      <c r="H221"/>
      <c r="I221"/>
      <c r="J221"/>
    </row>
    <row r="222" spans="1:10" s="2" customFormat="1" x14ac:dyDescent="0.2">
      <c r="A222"/>
      <c r="B222" s="64"/>
      <c r="C222"/>
      <c r="D222"/>
      <c r="E222"/>
      <c r="F222"/>
      <c r="G222"/>
      <c r="H222"/>
      <c r="I222"/>
      <c r="J222"/>
    </row>
    <row r="223" spans="1:10" s="2" customFormat="1" x14ac:dyDescent="0.2">
      <c r="A223"/>
      <c r="B223" s="64"/>
      <c r="C223"/>
      <c r="D223"/>
      <c r="E223"/>
      <c r="F223"/>
      <c r="G223"/>
      <c r="H223"/>
      <c r="I223"/>
      <c r="J223"/>
    </row>
    <row r="224" spans="1:10" s="2" customFormat="1" x14ac:dyDescent="0.2">
      <c r="A224"/>
      <c r="B224" s="64"/>
      <c r="C224"/>
      <c r="D224"/>
      <c r="E224"/>
      <c r="F224"/>
      <c r="G224"/>
      <c r="H224"/>
      <c r="I224"/>
      <c r="J224"/>
    </row>
    <row r="225" spans="1:10" s="2" customFormat="1" x14ac:dyDescent="0.2">
      <c r="A225"/>
      <c r="B225" s="64"/>
      <c r="C225"/>
      <c r="D225"/>
      <c r="E225"/>
      <c r="F225"/>
      <c r="G225"/>
      <c r="H225"/>
      <c r="I225"/>
      <c r="J225"/>
    </row>
    <row r="226" spans="1:10" s="2" customFormat="1" x14ac:dyDescent="0.2">
      <c r="A226"/>
      <c r="B226" s="64"/>
      <c r="C226"/>
      <c r="D226"/>
      <c r="E226"/>
      <c r="F226"/>
      <c r="G226"/>
      <c r="H226"/>
      <c r="I226"/>
      <c r="J226"/>
    </row>
    <row r="227" spans="1:10" s="2" customFormat="1" x14ac:dyDescent="0.2">
      <c r="A227"/>
      <c r="B227" s="64"/>
      <c r="C227"/>
      <c r="D227"/>
      <c r="E227"/>
      <c r="F227"/>
      <c r="G227"/>
      <c r="H227"/>
      <c r="I227"/>
      <c r="J227"/>
    </row>
    <row r="228" spans="1:10" s="2" customFormat="1" x14ac:dyDescent="0.2">
      <c r="A228"/>
      <c r="B228" s="64"/>
      <c r="C228"/>
      <c r="D228"/>
      <c r="E228"/>
      <c r="F228"/>
      <c r="G228"/>
      <c r="H228"/>
      <c r="I228"/>
      <c r="J228"/>
    </row>
    <row r="229" spans="1:10" s="2" customFormat="1" x14ac:dyDescent="0.2">
      <c r="A229"/>
      <c r="B229" s="64"/>
      <c r="C229"/>
      <c r="D229"/>
      <c r="E229"/>
      <c r="F229"/>
      <c r="G229"/>
      <c r="H229"/>
      <c r="I229"/>
      <c r="J229"/>
    </row>
    <row r="230" spans="1:10" s="2" customFormat="1" x14ac:dyDescent="0.2">
      <c r="A230"/>
      <c r="B230" s="64"/>
      <c r="C230"/>
      <c r="D230"/>
      <c r="E230"/>
      <c r="F230"/>
      <c r="G230"/>
      <c r="H230"/>
      <c r="I230"/>
      <c r="J230"/>
    </row>
    <row r="231" spans="1:10" s="2" customFormat="1" x14ac:dyDescent="0.2">
      <c r="A231"/>
      <c r="B231" s="64"/>
      <c r="C231"/>
      <c r="D231"/>
      <c r="E231"/>
      <c r="F231"/>
      <c r="G231"/>
      <c r="H231"/>
      <c r="I231"/>
      <c r="J231"/>
    </row>
    <row r="232" spans="1:10" s="2" customFormat="1" x14ac:dyDescent="0.2">
      <c r="A232"/>
      <c r="B232" s="64"/>
      <c r="C232"/>
      <c r="D232"/>
      <c r="E232"/>
      <c r="F232"/>
      <c r="G232"/>
      <c r="H232"/>
      <c r="I232"/>
      <c r="J232"/>
    </row>
    <row r="233" spans="1:10" s="2" customFormat="1" x14ac:dyDescent="0.2">
      <c r="A233"/>
      <c r="B233" s="64"/>
      <c r="C233"/>
      <c r="D233"/>
      <c r="E233"/>
      <c r="F233"/>
      <c r="G233"/>
      <c r="H233"/>
      <c r="I233"/>
      <c r="J233"/>
    </row>
    <row r="234" spans="1:10" s="2" customFormat="1" x14ac:dyDescent="0.2">
      <c r="A234"/>
      <c r="B234" s="64"/>
      <c r="C234"/>
      <c r="D234"/>
      <c r="E234"/>
      <c r="F234"/>
      <c r="G234"/>
      <c r="H234"/>
      <c r="I234"/>
      <c r="J234"/>
    </row>
    <row r="235" spans="1:10" s="2" customFormat="1" x14ac:dyDescent="0.2">
      <c r="A235"/>
      <c r="B235" s="64"/>
      <c r="C235"/>
      <c r="D235"/>
      <c r="E235"/>
      <c r="F235"/>
      <c r="G235"/>
      <c r="H235"/>
      <c r="I235"/>
      <c r="J235"/>
    </row>
    <row r="236" spans="1:10" s="2" customFormat="1" x14ac:dyDescent="0.2">
      <c r="A236"/>
      <c r="B236" s="64"/>
      <c r="C236"/>
      <c r="D236"/>
      <c r="E236"/>
      <c r="F236"/>
      <c r="G236"/>
      <c r="H236"/>
      <c r="I236"/>
      <c r="J236"/>
    </row>
    <row r="237" spans="1:10" s="2" customFormat="1" x14ac:dyDescent="0.2">
      <c r="A237"/>
      <c r="B237" s="64"/>
      <c r="C237"/>
      <c r="D237"/>
      <c r="E237"/>
      <c r="F237"/>
      <c r="G237"/>
      <c r="H237"/>
      <c r="I237"/>
      <c r="J237"/>
    </row>
    <row r="238" spans="1:10" s="2" customFormat="1" x14ac:dyDescent="0.2">
      <c r="A238"/>
      <c r="B238" s="64"/>
      <c r="C238"/>
      <c r="D238"/>
      <c r="E238"/>
      <c r="F238"/>
      <c r="G238"/>
      <c r="H238"/>
      <c r="I238"/>
      <c r="J238"/>
    </row>
    <row r="239" spans="1:10" s="2" customFormat="1" x14ac:dyDescent="0.2">
      <c r="A239"/>
      <c r="B239" s="64"/>
      <c r="C239"/>
      <c r="D239"/>
      <c r="E239"/>
      <c r="F239"/>
      <c r="G239"/>
      <c r="H239"/>
      <c r="I239"/>
      <c r="J239"/>
    </row>
    <row r="240" spans="1:10" s="2" customFormat="1" x14ac:dyDescent="0.2">
      <c r="A240"/>
      <c r="B240" s="64"/>
      <c r="C240"/>
      <c r="D240"/>
      <c r="E240"/>
      <c r="F240"/>
      <c r="G240"/>
      <c r="H240"/>
      <c r="I240"/>
      <c r="J240"/>
    </row>
    <row r="241" spans="1:10" s="2" customFormat="1" x14ac:dyDescent="0.2">
      <c r="A241"/>
      <c r="B241" s="64"/>
      <c r="C241"/>
      <c r="D241"/>
      <c r="E241"/>
      <c r="F241"/>
      <c r="G241"/>
      <c r="H241"/>
      <c r="I241"/>
      <c r="J241"/>
    </row>
    <row r="242" spans="1:10" s="2" customFormat="1" x14ac:dyDescent="0.2">
      <c r="A242"/>
      <c r="B242" s="64"/>
      <c r="C242"/>
      <c r="D242"/>
      <c r="E242"/>
      <c r="F242"/>
      <c r="G242"/>
      <c r="H242"/>
      <c r="I242"/>
      <c r="J242"/>
    </row>
    <row r="243" spans="1:10" s="2" customFormat="1" x14ac:dyDescent="0.2">
      <c r="A243"/>
      <c r="B243" s="64"/>
      <c r="C243"/>
      <c r="D243"/>
      <c r="E243"/>
      <c r="F243"/>
      <c r="G243"/>
      <c r="H243"/>
      <c r="I243"/>
      <c r="J243"/>
    </row>
    <row r="244" spans="1:10" s="2" customFormat="1" x14ac:dyDescent="0.2">
      <c r="A244"/>
      <c r="B244" s="64"/>
      <c r="C244"/>
      <c r="D244"/>
      <c r="E244"/>
      <c r="F244"/>
      <c r="G244"/>
      <c r="H244"/>
      <c r="I244"/>
      <c r="J244"/>
    </row>
    <row r="245" spans="1:10" s="2" customFormat="1" x14ac:dyDescent="0.2">
      <c r="A245"/>
      <c r="B245" s="64"/>
      <c r="C245"/>
      <c r="D245"/>
      <c r="E245"/>
      <c r="F245"/>
      <c r="G245"/>
      <c r="H245"/>
      <c r="I245"/>
      <c r="J245"/>
    </row>
    <row r="246" spans="1:10" s="2" customFormat="1" x14ac:dyDescent="0.2">
      <c r="A246"/>
      <c r="B246" s="64"/>
      <c r="C246"/>
      <c r="D246"/>
      <c r="E246"/>
      <c r="F246"/>
      <c r="G246"/>
      <c r="H246"/>
      <c r="I246"/>
      <c r="J246"/>
    </row>
    <row r="247" spans="1:10" s="2" customFormat="1" x14ac:dyDescent="0.2">
      <c r="A247"/>
      <c r="B247" s="64"/>
      <c r="C247"/>
      <c r="D247"/>
      <c r="E247"/>
      <c r="F247"/>
      <c r="G247"/>
      <c r="H247"/>
      <c r="I247"/>
      <c r="J247"/>
    </row>
    <row r="248" spans="1:10" s="2" customFormat="1" x14ac:dyDescent="0.2">
      <c r="A248"/>
      <c r="B248" s="64"/>
      <c r="C248"/>
      <c r="D248"/>
      <c r="E248"/>
      <c r="F248"/>
      <c r="G248"/>
      <c r="H248"/>
      <c r="I248"/>
      <c r="J248"/>
    </row>
    <row r="249" spans="1:10" s="2" customFormat="1" x14ac:dyDescent="0.2">
      <c r="A249"/>
      <c r="B249" s="64"/>
      <c r="C249"/>
      <c r="D249"/>
      <c r="E249"/>
      <c r="F249"/>
      <c r="G249"/>
      <c r="H249"/>
      <c r="I249"/>
      <c r="J249"/>
    </row>
    <row r="250" spans="1:10" s="2" customFormat="1" x14ac:dyDescent="0.2">
      <c r="A250"/>
      <c r="B250" s="64"/>
      <c r="C250"/>
      <c r="D250"/>
      <c r="E250"/>
      <c r="F250"/>
      <c r="G250"/>
      <c r="H250"/>
      <c r="I250"/>
      <c r="J250"/>
    </row>
    <row r="251" spans="1:10" s="2" customFormat="1" x14ac:dyDescent="0.2">
      <c r="A251"/>
      <c r="B251" s="64"/>
      <c r="C251"/>
      <c r="D251"/>
      <c r="E251"/>
      <c r="F251"/>
      <c r="G251"/>
      <c r="H251"/>
      <c r="I251"/>
      <c r="J251"/>
    </row>
    <row r="252" spans="1:10" s="2" customFormat="1" x14ac:dyDescent="0.2">
      <c r="A252"/>
      <c r="B252" s="64"/>
      <c r="C252"/>
      <c r="D252"/>
      <c r="E252"/>
      <c r="F252"/>
      <c r="G252"/>
      <c r="H252"/>
      <c r="I252"/>
      <c r="J252"/>
    </row>
    <row r="253" spans="1:10" s="2" customFormat="1" x14ac:dyDescent="0.2">
      <c r="A253"/>
      <c r="B253" s="64"/>
      <c r="C253"/>
      <c r="D253"/>
      <c r="E253"/>
      <c r="F253"/>
      <c r="G253"/>
      <c r="H253"/>
      <c r="I253"/>
      <c r="J253"/>
    </row>
    <row r="254" spans="1:10" s="2" customFormat="1" x14ac:dyDescent="0.2">
      <c r="A254"/>
      <c r="B254" s="64"/>
      <c r="C254"/>
      <c r="D254"/>
      <c r="E254"/>
      <c r="F254"/>
      <c r="G254"/>
      <c r="H254"/>
      <c r="I254"/>
      <c r="J254"/>
    </row>
    <row r="255" spans="1:10" s="2" customFormat="1" x14ac:dyDescent="0.2">
      <c r="A255"/>
      <c r="B255" s="64"/>
      <c r="C255"/>
      <c r="D255"/>
      <c r="E255"/>
      <c r="F255"/>
      <c r="G255"/>
      <c r="H255"/>
      <c r="I255"/>
      <c r="J255"/>
    </row>
    <row r="256" spans="1:10" s="2" customFormat="1" x14ac:dyDescent="0.2">
      <c r="A256"/>
      <c r="B256" s="64"/>
      <c r="C256"/>
      <c r="D256"/>
      <c r="E256"/>
      <c r="F256"/>
      <c r="G256"/>
      <c r="H256"/>
      <c r="I256"/>
      <c r="J256"/>
    </row>
    <row r="257" spans="1:10" s="2" customFormat="1" x14ac:dyDescent="0.2">
      <c r="A257"/>
      <c r="B257" s="64"/>
      <c r="C257"/>
      <c r="D257"/>
      <c r="E257"/>
      <c r="F257"/>
      <c r="G257"/>
      <c r="H257"/>
      <c r="I257"/>
      <c r="J257"/>
    </row>
    <row r="258" spans="1:10" s="2" customFormat="1" x14ac:dyDescent="0.2">
      <c r="A258"/>
      <c r="B258" s="64"/>
      <c r="C258"/>
      <c r="D258"/>
      <c r="E258"/>
      <c r="F258"/>
      <c r="G258"/>
      <c r="H258"/>
      <c r="I258"/>
      <c r="J258"/>
    </row>
    <row r="259" spans="1:10" s="2" customFormat="1" x14ac:dyDescent="0.2">
      <c r="A259"/>
      <c r="B259" s="64"/>
      <c r="C259"/>
      <c r="D259"/>
      <c r="E259"/>
      <c r="F259"/>
      <c r="G259"/>
      <c r="H259"/>
      <c r="I259"/>
      <c r="J259"/>
    </row>
    <row r="260" spans="1:10" s="2" customFormat="1" x14ac:dyDescent="0.2">
      <c r="A260"/>
      <c r="B260" s="64"/>
      <c r="C260"/>
      <c r="D260"/>
      <c r="E260"/>
      <c r="F260"/>
      <c r="G260"/>
      <c r="H260"/>
      <c r="I260"/>
      <c r="J260"/>
    </row>
    <row r="261" spans="1:10" s="2" customFormat="1" x14ac:dyDescent="0.2">
      <c r="A261"/>
      <c r="B261" s="64"/>
      <c r="C261"/>
      <c r="D261"/>
      <c r="E261"/>
      <c r="F261"/>
      <c r="G261"/>
      <c r="H261"/>
      <c r="I261"/>
      <c r="J261"/>
    </row>
    <row r="262" spans="1:10" s="2" customFormat="1" x14ac:dyDescent="0.2">
      <c r="A262"/>
      <c r="B262" s="64"/>
      <c r="C262"/>
      <c r="D262"/>
      <c r="E262"/>
      <c r="F262"/>
      <c r="G262"/>
      <c r="H262"/>
      <c r="I262"/>
      <c r="J262"/>
    </row>
    <row r="263" spans="1:10" s="2" customFormat="1" x14ac:dyDescent="0.2">
      <c r="A263"/>
      <c r="B263" s="64"/>
      <c r="C263"/>
      <c r="D263"/>
      <c r="E263"/>
      <c r="F263"/>
      <c r="G263"/>
      <c r="H263"/>
      <c r="I263"/>
      <c r="J263"/>
    </row>
    <row r="264" spans="1:10" s="2" customFormat="1" x14ac:dyDescent="0.2">
      <c r="A264"/>
      <c r="B264" s="64"/>
      <c r="C264"/>
      <c r="D264"/>
      <c r="E264"/>
      <c r="F264"/>
      <c r="G264"/>
      <c r="H264"/>
      <c r="I264"/>
      <c r="J264"/>
    </row>
    <row r="265" spans="1:10" s="2" customFormat="1" x14ac:dyDescent="0.2">
      <c r="A265"/>
      <c r="B265" s="64"/>
      <c r="C265"/>
      <c r="D265"/>
      <c r="E265"/>
      <c r="F265"/>
      <c r="G265"/>
      <c r="H265"/>
      <c r="I265"/>
      <c r="J265"/>
    </row>
    <row r="266" spans="1:10" s="2" customFormat="1" x14ac:dyDescent="0.2">
      <c r="A266"/>
      <c r="B266" s="64"/>
      <c r="C266"/>
      <c r="D266"/>
      <c r="E266"/>
      <c r="F266"/>
      <c r="G266"/>
      <c r="H266"/>
      <c r="I266"/>
      <c r="J266"/>
    </row>
    <row r="267" spans="1:10" s="2" customFormat="1" x14ac:dyDescent="0.2">
      <c r="A267"/>
      <c r="B267" s="64"/>
      <c r="C267"/>
      <c r="D267"/>
      <c r="E267"/>
      <c r="F267"/>
      <c r="G267"/>
      <c r="H267"/>
      <c r="I267"/>
      <c r="J267"/>
    </row>
  </sheetData>
  <mergeCells count="7">
    <mergeCell ref="A1:J1"/>
    <mergeCell ref="A4:A5"/>
    <mergeCell ref="C4:C5"/>
    <mergeCell ref="D4:E4"/>
    <mergeCell ref="F4:H4"/>
    <mergeCell ref="J4:J5"/>
    <mergeCell ref="B4:B5"/>
  </mergeCells>
  <phoneticPr fontId="2"/>
  <printOptions horizontalCentered="1"/>
  <pageMargins left="0.25" right="0.25" top="0.75" bottom="0.75" header="0.3" footer="0.3"/>
  <pageSetup paperSize="9" scale="76" fitToHeight="0" orientation="portrait" r:id="rId1"/>
  <headerFooter>
    <oddFooter>&amp;L&amp;8&amp;Z&amp;F&amp;A&amp;D&amp;T&amp;P／&amp;N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66"/>
  <sheetViews>
    <sheetView topLeftCell="B1" zoomScaleNormal="100" workbookViewId="0">
      <selection activeCell="M8" sqref="M8"/>
    </sheetView>
  </sheetViews>
  <sheetFormatPr defaultRowHeight="13" x14ac:dyDescent="0.2"/>
  <cols>
    <col min="1" max="1" width="29.90625" customWidth="1"/>
    <col min="2" max="2" width="13.6328125" customWidth="1"/>
    <col min="3" max="3" width="13.7265625" customWidth="1"/>
    <col min="4" max="4" width="13.6328125" customWidth="1"/>
    <col min="5" max="5" width="11.26953125" customWidth="1"/>
    <col min="6" max="6" width="14.6328125" hidden="1" customWidth="1"/>
    <col min="7" max="7" width="12.36328125" customWidth="1"/>
    <col min="8" max="8" width="13.36328125" customWidth="1"/>
    <col min="9" max="9" width="12.7265625" customWidth="1"/>
    <col min="10" max="10" width="13.453125" customWidth="1"/>
    <col min="11" max="11" width="18.453125" customWidth="1"/>
    <col min="12" max="12" width="14" customWidth="1"/>
    <col min="14" max="14" width="17.453125" customWidth="1"/>
    <col min="15" max="15" width="9" hidden="1" customWidth="1"/>
  </cols>
  <sheetData>
    <row r="1" spans="1:11" s="2" customFormat="1" ht="15.75" customHeight="1" x14ac:dyDescent="0.2">
      <c r="A1" s="127" t="s">
        <v>217</v>
      </c>
      <c r="B1" s="127"/>
      <c r="C1" s="127"/>
      <c r="D1" s="127"/>
      <c r="E1" s="127"/>
      <c r="F1" s="127"/>
      <c r="G1" s="127"/>
      <c r="H1" s="127"/>
      <c r="I1" s="127"/>
    </row>
    <row r="2" spans="1:11" s="2" customFormat="1" ht="15.75" customHeight="1" x14ac:dyDescent="0.2">
      <c r="A2" s="1"/>
      <c r="B2" s="1"/>
      <c r="C2" s="1" t="s">
        <v>126</v>
      </c>
      <c r="D2" s="1"/>
      <c r="E2" s="34"/>
      <c r="F2" s="1"/>
      <c r="G2" s="34"/>
      <c r="H2" s="1"/>
      <c r="I2" s="1"/>
    </row>
    <row r="3" spans="1:11" s="2" customFormat="1" ht="15.75" customHeight="1" x14ac:dyDescent="0.2">
      <c r="B3" s="2" t="s">
        <v>218</v>
      </c>
      <c r="I3" s="3" t="s">
        <v>44</v>
      </c>
    </row>
    <row r="4" spans="1:11" s="2" customFormat="1" ht="18" customHeight="1" x14ac:dyDescent="0.2">
      <c r="A4" s="116" t="s">
        <v>0</v>
      </c>
      <c r="B4" s="116" t="s">
        <v>3</v>
      </c>
      <c r="C4" s="120" t="s">
        <v>25</v>
      </c>
      <c r="D4" s="121"/>
      <c r="E4" s="120" t="s">
        <v>45</v>
      </c>
      <c r="F4" s="128"/>
      <c r="G4" s="128"/>
      <c r="H4" s="33"/>
      <c r="I4" s="116" t="s">
        <v>1</v>
      </c>
    </row>
    <row r="5" spans="1:11" s="2" customFormat="1" ht="18" customHeight="1" x14ac:dyDescent="0.2">
      <c r="A5" s="117"/>
      <c r="B5" s="117"/>
      <c r="C5" s="35" t="s">
        <v>2</v>
      </c>
      <c r="D5" s="35" t="s">
        <v>46</v>
      </c>
      <c r="E5" s="36" t="s">
        <v>37</v>
      </c>
      <c r="F5" s="61"/>
      <c r="G5" s="35" t="s">
        <v>38</v>
      </c>
      <c r="H5" s="35" t="s">
        <v>47</v>
      </c>
      <c r="I5" s="117"/>
    </row>
    <row r="6" spans="1:11" s="2" customFormat="1" ht="17.25" customHeight="1" x14ac:dyDescent="0.2">
      <c r="A6" s="57" t="s">
        <v>57</v>
      </c>
      <c r="B6" s="42"/>
      <c r="C6" s="42"/>
      <c r="D6" s="42"/>
      <c r="E6" s="42"/>
      <c r="F6" s="4"/>
      <c r="G6" s="42"/>
      <c r="H6" s="42"/>
      <c r="I6" s="42"/>
      <c r="J6" s="5"/>
      <c r="K6" s="5"/>
    </row>
    <row r="7" spans="1:11" s="2" customFormat="1" ht="17.25" customHeight="1" x14ac:dyDescent="0.2">
      <c r="A7" s="46" t="s">
        <v>58</v>
      </c>
      <c r="B7" s="52"/>
      <c r="C7" s="52"/>
      <c r="D7" s="52"/>
      <c r="E7" s="52"/>
      <c r="F7" s="4"/>
      <c r="G7" s="52"/>
      <c r="H7" s="52"/>
      <c r="I7" s="52"/>
      <c r="J7" s="5"/>
      <c r="K7" s="5"/>
    </row>
    <row r="8" spans="1:11" s="2" customFormat="1" ht="17.25" customHeight="1" x14ac:dyDescent="0.2">
      <c r="A8" s="46" t="s">
        <v>76</v>
      </c>
      <c r="B8" s="52"/>
      <c r="C8" s="52"/>
      <c r="D8" s="52"/>
      <c r="E8" s="52"/>
      <c r="F8" s="4"/>
      <c r="G8" s="52"/>
      <c r="H8" s="52"/>
      <c r="I8" s="52"/>
      <c r="J8" s="5"/>
      <c r="K8" s="5"/>
    </row>
    <row r="9" spans="1:11" s="7" customFormat="1" ht="17.25" customHeight="1" x14ac:dyDescent="0.2">
      <c r="A9" s="47" t="s">
        <v>59</v>
      </c>
      <c r="B9" s="53">
        <f>B10</f>
        <v>800</v>
      </c>
      <c r="C9" s="53"/>
      <c r="D9" s="53">
        <f>D10</f>
        <v>800</v>
      </c>
      <c r="E9" s="53"/>
      <c r="F9" s="37"/>
      <c r="G9" s="53"/>
      <c r="H9" s="53"/>
      <c r="I9" s="53"/>
      <c r="J9" s="6">
        <f>SUM(C9:I9)</f>
        <v>800</v>
      </c>
      <c r="K9" s="6"/>
    </row>
    <row r="10" spans="1:11" s="7" customFormat="1" ht="17.25" customHeight="1" x14ac:dyDescent="0.2">
      <c r="A10" s="58" t="s">
        <v>60</v>
      </c>
      <c r="B10" s="56">
        <v>800</v>
      </c>
      <c r="C10" s="56"/>
      <c r="D10" s="56">
        <v>800</v>
      </c>
      <c r="E10" s="56"/>
      <c r="F10" s="8"/>
      <c r="G10" s="56"/>
      <c r="H10" s="56"/>
      <c r="I10" s="56"/>
      <c r="J10" s="6"/>
      <c r="K10" s="6"/>
    </row>
    <row r="11" spans="1:11" s="7" customFormat="1" ht="17.25" customHeight="1" x14ac:dyDescent="0.2">
      <c r="A11" s="47" t="s">
        <v>61</v>
      </c>
      <c r="B11" s="53">
        <f>B12</f>
        <v>20000</v>
      </c>
      <c r="C11" s="53"/>
      <c r="D11" s="53">
        <f>D12</f>
        <v>20000</v>
      </c>
      <c r="E11" s="53"/>
      <c r="F11" s="37"/>
      <c r="G11" s="53"/>
      <c r="H11" s="53"/>
      <c r="I11" s="53"/>
      <c r="J11" s="6">
        <f>SUM(C11:I11)</f>
        <v>20000</v>
      </c>
      <c r="K11" s="6"/>
    </row>
    <row r="12" spans="1:11" s="7" customFormat="1" ht="17.25" customHeight="1" x14ac:dyDescent="0.2">
      <c r="A12" s="58" t="s">
        <v>62</v>
      </c>
      <c r="B12" s="56">
        <v>20000</v>
      </c>
      <c r="C12" s="56"/>
      <c r="D12" s="56">
        <v>20000</v>
      </c>
      <c r="E12" s="56"/>
      <c r="F12" s="8"/>
      <c r="G12" s="56"/>
      <c r="H12" s="56"/>
      <c r="I12" s="56"/>
      <c r="J12" s="6"/>
      <c r="K12" s="6"/>
    </row>
    <row r="13" spans="1:11" s="7" customFormat="1" ht="17.25" customHeight="1" x14ac:dyDescent="0.2">
      <c r="A13" s="47" t="s">
        <v>63</v>
      </c>
      <c r="B13" s="53">
        <f t="shared" ref="B13:I13" si="0">SUM(B14:B15)</f>
        <v>41547800</v>
      </c>
      <c r="C13" s="53"/>
      <c r="D13" s="53">
        <f t="shared" si="0"/>
        <v>8060560</v>
      </c>
      <c r="E13" s="53"/>
      <c r="F13" s="37"/>
      <c r="G13" s="53">
        <f t="shared" si="0"/>
        <v>25426680</v>
      </c>
      <c r="H13" s="53"/>
      <c r="I13" s="53">
        <f t="shared" si="0"/>
        <v>8060560</v>
      </c>
      <c r="J13" s="39">
        <f>SUM(C13:I13)</f>
        <v>41547800</v>
      </c>
      <c r="K13" s="6"/>
    </row>
    <row r="14" spans="1:11" s="7" customFormat="1" ht="17.25" customHeight="1" x14ac:dyDescent="0.2">
      <c r="A14" s="58" t="s">
        <v>127</v>
      </c>
      <c r="B14" s="56">
        <v>40302800</v>
      </c>
      <c r="C14" s="56"/>
      <c r="D14" s="56">
        <v>8060560</v>
      </c>
      <c r="E14" s="56"/>
      <c r="F14" s="8"/>
      <c r="G14" s="56">
        <v>24181680</v>
      </c>
      <c r="H14" s="56"/>
      <c r="I14" s="56">
        <v>8060560</v>
      </c>
      <c r="J14" s="6"/>
      <c r="K14" s="6"/>
    </row>
    <row r="15" spans="1:11" s="7" customFormat="1" ht="17.25" customHeight="1" x14ac:dyDescent="0.2">
      <c r="A15" s="58" t="s">
        <v>128</v>
      </c>
      <c r="B15" s="56">
        <v>1245000</v>
      </c>
      <c r="C15" s="56"/>
      <c r="D15" s="56"/>
      <c r="E15" s="56"/>
      <c r="F15" s="8"/>
      <c r="G15" s="56">
        <f>B15</f>
        <v>1245000</v>
      </c>
      <c r="H15" s="56"/>
      <c r="I15" s="56"/>
      <c r="J15" s="6"/>
      <c r="K15" s="6"/>
    </row>
    <row r="16" spans="1:11" s="7" customFormat="1" ht="17.25" customHeight="1" x14ac:dyDescent="0.2">
      <c r="A16" s="47" t="s">
        <v>64</v>
      </c>
      <c r="B16" s="53">
        <f t="shared" ref="B16:G16" si="1">SUM(B17:B21)</f>
        <v>5765000</v>
      </c>
      <c r="C16" s="53">
        <f t="shared" si="1"/>
        <v>715000</v>
      </c>
      <c r="D16" s="53"/>
      <c r="E16" s="53">
        <f t="shared" si="1"/>
        <v>1600000</v>
      </c>
      <c r="F16" s="37"/>
      <c r="G16" s="53">
        <f t="shared" si="1"/>
        <v>3450000</v>
      </c>
      <c r="H16" s="53"/>
      <c r="I16" s="53"/>
      <c r="J16" s="6">
        <f>SUM(C16:I16)</f>
        <v>5765000</v>
      </c>
      <c r="K16" s="6"/>
    </row>
    <row r="17" spans="1:14" s="2" customFormat="1" ht="17.25" customHeight="1" x14ac:dyDescent="0.2">
      <c r="A17" s="59" t="s">
        <v>65</v>
      </c>
      <c r="B17" s="52">
        <v>440000</v>
      </c>
      <c r="C17" s="52">
        <f>B17</f>
        <v>440000</v>
      </c>
      <c r="D17" s="52"/>
      <c r="E17" s="52"/>
      <c r="F17" s="4"/>
      <c r="G17" s="52"/>
      <c r="H17" s="52"/>
      <c r="I17" s="52"/>
      <c r="J17" s="5"/>
      <c r="K17" s="5"/>
    </row>
    <row r="18" spans="1:14" s="2" customFormat="1" ht="17.25" customHeight="1" x14ac:dyDescent="0.2">
      <c r="A18" s="59" t="s">
        <v>200</v>
      </c>
      <c r="B18" s="52">
        <v>0</v>
      </c>
      <c r="C18" s="52">
        <f>B18</f>
        <v>0</v>
      </c>
      <c r="D18" s="52"/>
      <c r="E18" s="52"/>
      <c r="F18" s="4"/>
      <c r="G18" s="52"/>
      <c r="H18" s="52"/>
      <c r="I18" s="52"/>
      <c r="J18" s="5"/>
      <c r="K18" s="5"/>
    </row>
    <row r="19" spans="1:14" s="2" customFormat="1" ht="17.25" customHeight="1" x14ac:dyDescent="0.2">
      <c r="A19" s="59" t="s">
        <v>66</v>
      </c>
      <c r="B19" s="52">
        <v>275000</v>
      </c>
      <c r="C19" s="52">
        <f>B19</f>
        <v>275000</v>
      </c>
      <c r="D19" s="52"/>
      <c r="E19" s="52"/>
      <c r="F19" s="4"/>
      <c r="G19" s="52"/>
      <c r="H19" s="52"/>
      <c r="I19" s="52"/>
      <c r="J19" s="5"/>
      <c r="K19" s="5"/>
    </row>
    <row r="20" spans="1:14" s="2" customFormat="1" ht="17.25" customHeight="1" x14ac:dyDescent="0.2">
      <c r="A20" s="59" t="s">
        <v>67</v>
      </c>
      <c r="B20" s="52">
        <v>1600000</v>
      </c>
      <c r="C20" s="52"/>
      <c r="D20" s="52"/>
      <c r="E20" s="52">
        <f>B20</f>
        <v>1600000</v>
      </c>
      <c r="F20" s="4"/>
      <c r="G20" s="52"/>
      <c r="H20" s="52"/>
      <c r="I20" s="52"/>
      <c r="J20" s="5"/>
      <c r="K20" s="5"/>
    </row>
    <row r="21" spans="1:14" s="2" customFormat="1" ht="17.25" customHeight="1" x14ac:dyDescent="0.2">
      <c r="A21" s="59" t="s">
        <v>68</v>
      </c>
      <c r="B21" s="52">
        <v>3450000</v>
      </c>
      <c r="C21" s="52"/>
      <c r="D21" s="52"/>
      <c r="E21" s="52"/>
      <c r="F21" s="4"/>
      <c r="G21" s="52">
        <f>B21</f>
        <v>3450000</v>
      </c>
      <c r="H21" s="52"/>
      <c r="I21" s="52"/>
      <c r="J21" s="5"/>
      <c r="K21" s="5"/>
    </row>
    <row r="22" spans="1:14" s="7" customFormat="1" ht="17.25" customHeight="1" x14ac:dyDescent="0.2">
      <c r="A22" s="47" t="s">
        <v>69</v>
      </c>
      <c r="B22" s="53">
        <f>SUM(B23:B24)</f>
        <v>12162060</v>
      </c>
      <c r="C22" s="53"/>
      <c r="D22" s="53">
        <f>SUM(D24:D24)</f>
        <v>11581100</v>
      </c>
      <c r="E22" s="53"/>
      <c r="F22" s="37"/>
      <c r="G22" s="53">
        <f>G23</f>
        <v>580960</v>
      </c>
      <c r="H22" s="53"/>
      <c r="I22" s="53"/>
      <c r="J22" s="6">
        <f>SUM(C22:I22)</f>
        <v>12162060</v>
      </c>
      <c r="K22" s="6"/>
    </row>
    <row r="23" spans="1:14" s="7" customFormat="1" ht="17.25" customHeight="1" x14ac:dyDescent="0.2">
      <c r="A23" s="58" t="s">
        <v>71</v>
      </c>
      <c r="B23" s="56">
        <v>580960</v>
      </c>
      <c r="C23" s="56"/>
      <c r="D23" s="56"/>
      <c r="E23" s="56"/>
      <c r="F23" s="8"/>
      <c r="G23" s="56">
        <f>B23</f>
        <v>580960</v>
      </c>
      <c r="H23" s="56"/>
      <c r="I23" s="56"/>
      <c r="J23" s="6"/>
      <c r="K23" s="6"/>
    </row>
    <row r="24" spans="1:14" s="7" customFormat="1" ht="17.25" customHeight="1" x14ac:dyDescent="0.2">
      <c r="A24" s="58" t="s">
        <v>70</v>
      </c>
      <c r="B24" s="56">
        <v>11581100</v>
      </c>
      <c r="C24" s="56"/>
      <c r="D24" s="56">
        <f>B24</f>
        <v>11581100</v>
      </c>
      <c r="E24" s="56"/>
      <c r="F24" s="8"/>
      <c r="G24" s="56"/>
      <c r="H24" s="56"/>
      <c r="I24" s="56"/>
      <c r="J24" s="6"/>
      <c r="K24" s="6"/>
    </row>
    <row r="25" spans="1:14" s="7" customFormat="1" ht="17.25" customHeight="1" x14ac:dyDescent="0.2">
      <c r="A25" s="47" t="s">
        <v>72</v>
      </c>
      <c r="B25" s="53">
        <f>B26+B27</f>
        <v>502000</v>
      </c>
      <c r="C25" s="53"/>
      <c r="D25" s="53">
        <f>D26+D27</f>
        <v>2000</v>
      </c>
      <c r="E25" s="53">
        <v>100000</v>
      </c>
      <c r="F25" s="37"/>
      <c r="G25" s="53">
        <f>G27</f>
        <v>400000</v>
      </c>
      <c r="H25" s="53"/>
      <c r="I25" s="53"/>
      <c r="J25" s="6">
        <f>SUM(C25:I25)</f>
        <v>502000</v>
      </c>
      <c r="K25" s="6"/>
    </row>
    <row r="26" spans="1:14" s="7" customFormat="1" ht="17.25" customHeight="1" x14ac:dyDescent="0.2">
      <c r="A26" s="47" t="s">
        <v>73</v>
      </c>
      <c r="B26" s="53">
        <v>2000</v>
      </c>
      <c r="C26" s="53"/>
      <c r="D26" s="53">
        <f>B26</f>
        <v>2000</v>
      </c>
      <c r="E26" s="53"/>
      <c r="F26" s="37"/>
      <c r="G26" s="53"/>
      <c r="H26" s="53"/>
      <c r="I26" s="53"/>
      <c r="J26" s="6"/>
      <c r="K26" s="6"/>
    </row>
    <row r="27" spans="1:14" s="2" customFormat="1" ht="17.25" customHeight="1" x14ac:dyDescent="0.2">
      <c r="A27" s="47" t="s">
        <v>53</v>
      </c>
      <c r="B27" s="44">
        <v>500000</v>
      </c>
      <c r="C27" s="55"/>
      <c r="D27" s="44"/>
      <c r="E27" s="44">
        <v>100000</v>
      </c>
      <c r="F27" s="37"/>
      <c r="G27" s="44">
        <v>400000</v>
      </c>
      <c r="H27" s="44"/>
      <c r="I27" s="60"/>
      <c r="J27" s="5"/>
      <c r="K27" s="5"/>
    </row>
    <row r="28" spans="1:14" s="2" customFormat="1" ht="17.25" customHeight="1" x14ac:dyDescent="0.2">
      <c r="A28" s="47" t="s">
        <v>54</v>
      </c>
      <c r="B28" s="37">
        <f>B9+B11+B13+B16+B22+B25</f>
        <v>59997660</v>
      </c>
      <c r="C28" s="53">
        <f>C9+C11+C13+C16+C22+C25</f>
        <v>715000</v>
      </c>
      <c r="D28" s="37">
        <f>D9+D11+D13+D16+D22+D25</f>
        <v>19664460</v>
      </c>
      <c r="E28" s="37">
        <f>E9+E11+E13+E16+E22+E25</f>
        <v>1700000</v>
      </c>
      <c r="F28" s="37"/>
      <c r="G28" s="37">
        <f>G9+G11+G13+G16+G22+G25</f>
        <v>29857640</v>
      </c>
      <c r="H28" s="37"/>
      <c r="I28" s="37">
        <f>I9+I11+I13+I16+I22+I25</f>
        <v>8060560</v>
      </c>
      <c r="J28" s="5">
        <f>SUM(C28:I28)</f>
        <v>59997660</v>
      </c>
      <c r="K28" s="5"/>
    </row>
    <row r="29" spans="1:14" s="2" customFormat="1" ht="17.25" customHeight="1" x14ac:dyDescent="0.2">
      <c r="A29" s="49" t="s">
        <v>74</v>
      </c>
      <c r="B29" s="54"/>
      <c r="C29" s="54"/>
      <c r="D29" s="54"/>
      <c r="E29" s="54"/>
      <c r="F29" s="37"/>
      <c r="G29" s="54"/>
      <c r="H29" s="54"/>
      <c r="I29" s="54"/>
      <c r="J29" s="5"/>
      <c r="K29" s="5"/>
    </row>
    <row r="30" spans="1:14" s="2" customFormat="1" ht="14.25" customHeight="1" x14ac:dyDescent="0.2">
      <c r="A30" s="47" t="s">
        <v>75</v>
      </c>
      <c r="B30" s="53">
        <f>SUM(B31:B56)</f>
        <v>56173728</v>
      </c>
      <c r="C30" s="53">
        <f>SUM(C31:C56)</f>
        <v>10836000</v>
      </c>
      <c r="D30" s="53">
        <f>SUM(D31:D56)</f>
        <v>26773481</v>
      </c>
      <c r="E30" s="53">
        <f>SUM(E31:E56)</f>
        <v>572000</v>
      </c>
      <c r="F30" s="37"/>
      <c r="G30" s="53">
        <f>SUM(G31:G56)</f>
        <v>13530000</v>
      </c>
      <c r="H30" s="53">
        <f>SUM(H31:H56)</f>
        <v>4462247</v>
      </c>
      <c r="I30" s="53"/>
      <c r="J30" s="5">
        <f>SUM(C30:H30)</f>
        <v>56173728</v>
      </c>
      <c r="K30" s="5"/>
    </row>
    <row r="31" spans="1:14" s="2" customFormat="1" ht="14.25" customHeight="1" x14ac:dyDescent="0.2">
      <c r="A31" s="47" t="s">
        <v>77</v>
      </c>
      <c r="B31" s="53">
        <f t="shared" ref="B31:B54" si="2">SUM(C31:H31)</f>
        <v>17369170</v>
      </c>
      <c r="C31" s="53"/>
      <c r="D31" s="53">
        <f>L105*0.78</f>
        <v>14887860</v>
      </c>
      <c r="E31" s="53"/>
      <c r="F31" s="37"/>
      <c r="G31" s="53"/>
      <c r="H31" s="53">
        <f>L105*0.13</f>
        <v>2481310</v>
      </c>
      <c r="I31" s="53"/>
      <c r="J31" s="5"/>
      <c r="K31" s="5"/>
      <c r="L31" s="9"/>
      <c r="M31" s="9"/>
      <c r="N31" s="9"/>
    </row>
    <row r="32" spans="1:14" s="2" customFormat="1" ht="14.25" customHeight="1" x14ac:dyDescent="0.2">
      <c r="A32" s="47" t="s">
        <v>78</v>
      </c>
      <c r="B32" s="53">
        <f>D32+H32</f>
        <v>526890</v>
      </c>
      <c r="C32" s="53"/>
      <c r="D32" s="53">
        <f>L106*0.78</f>
        <v>451620</v>
      </c>
      <c r="E32" s="53"/>
      <c r="F32" s="37"/>
      <c r="G32" s="53"/>
      <c r="H32" s="53">
        <f>L106*0.13</f>
        <v>75270</v>
      </c>
      <c r="I32" s="53"/>
      <c r="J32" s="5"/>
      <c r="K32" s="5"/>
      <c r="L32" s="9"/>
      <c r="M32" s="9"/>
      <c r="N32" s="9"/>
    </row>
    <row r="33" spans="1:11" s="2" customFormat="1" ht="14.25" customHeight="1" x14ac:dyDescent="0.2">
      <c r="A33" s="47" t="s">
        <v>79</v>
      </c>
      <c r="B33" s="53">
        <f t="shared" si="2"/>
        <v>3367000</v>
      </c>
      <c r="C33" s="53"/>
      <c r="D33" s="53">
        <f>L107*0.78</f>
        <v>2886000</v>
      </c>
      <c r="E33" s="53"/>
      <c r="F33" s="37"/>
      <c r="G33" s="53"/>
      <c r="H33" s="53">
        <f>L107*0.13</f>
        <v>481000</v>
      </c>
      <c r="I33" s="53"/>
      <c r="J33" s="5"/>
      <c r="K33" s="5"/>
    </row>
    <row r="34" spans="1:11" s="2" customFormat="1" ht="14.25" customHeight="1" x14ac:dyDescent="0.2">
      <c r="A34" s="47" t="s">
        <v>80</v>
      </c>
      <c r="B34" s="53">
        <f t="shared" si="2"/>
        <v>8958000</v>
      </c>
      <c r="C34" s="53">
        <v>330000</v>
      </c>
      <c r="D34" s="53"/>
      <c r="E34" s="53">
        <v>355000</v>
      </c>
      <c r="F34" s="37"/>
      <c r="G34" s="53">
        <v>8273000</v>
      </c>
      <c r="H34" s="53"/>
      <c r="I34" s="53"/>
      <c r="J34" s="5"/>
      <c r="K34" s="5"/>
    </row>
    <row r="35" spans="1:11" s="2" customFormat="1" ht="14.25" customHeight="1" x14ac:dyDescent="0.2">
      <c r="A35" s="47" t="s">
        <v>81</v>
      </c>
      <c r="B35" s="53">
        <f>SUM(C35:H35)</f>
        <v>1558840</v>
      </c>
      <c r="C35" s="53">
        <v>219000</v>
      </c>
      <c r="D35" s="53">
        <f>L109*0.78</f>
        <v>642720</v>
      </c>
      <c r="E35" s="53"/>
      <c r="F35" s="37"/>
      <c r="G35" s="53">
        <v>590000</v>
      </c>
      <c r="H35" s="53">
        <f>L109*0.13</f>
        <v>107120</v>
      </c>
      <c r="I35" s="53"/>
      <c r="J35" s="5"/>
      <c r="K35" s="5"/>
    </row>
    <row r="36" spans="1:11" s="2" customFormat="1" ht="14.25" customHeight="1" x14ac:dyDescent="0.2">
      <c r="A36" s="47" t="s">
        <v>83</v>
      </c>
      <c r="B36" s="53">
        <f t="shared" si="2"/>
        <v>4308300</v>
      </c>
      <c r="C36" s="53">
        <v>2750000</v>
      </c>
      <c r="D36" s="53">
        <f>L110*0.78</f>
        <v>1115400</v>
      </c>
      <c r="E36" s="53">
        <v>17000</v>
      </c>
      <c r="F36" s="37"/>
      <c r="G36" s="53">
        <v>240000</v>
      </c>
      <c r="H36" s="53">
        <f>L110*0.13</f>
        <v>185900</v>
      </c>
      <c r="I36" s="53"/>
      <c r="J36" s="5"/>
      <c r="K36" s="5"/>
    </row>
    <row r="37" spans="1:11" s="2" customFormat="1" ht="14.25" customHeight="1" x14ac:dyDescent="0.2">
      <c r="A37" s="47" t="s">
        <v>84</v>
      </c>
      <c r="B37" s="53">
        <f t="shared" si="2"/>
        <v>345800</v>
      </c>
      <c r="C37" s="53"/>
      <c r="D37" s="53">
        <f t="shared" ref="D37:D43" si="3">L111*0.78</f>
        <v>296400</v>
      </c>
      <c r="E37" s="53"/>
      <c r="F37" s="37"/>
      <c r="G37" s="53"/>
      <c r="H37" s="53">
        <f t="shared" ref="H37:H43" si="4">L111*0.13</f>
        <v>49400</v>
      </c>
      <c r="I37" s="53"/>
      <c r="J37" s="5"/>
      <c r="K37" s="5"/>
    </row>
    <row r="38" spans="1:11" s="2" customFormat="1" ht="14.25" customHeight="1" x14ac:dyDescent="0.2">
      <c r="A38" s="47" t="s">
        <v>85</v>
      </c>
      <c r="B38" s="53">
        <f t="shared" si="2"/>
        <v>701050</v>
      </c>
      <c r="C38" s="53">
        <v>487000</v>
      </c>
      <c r="D38" s="53">
        <f t="shared" si="3"/>
        <v>120900</v>
      </c>
      <c r="E38" s="53"/>
      <c r="F38" s="37"/>
      <c r="G38" s="53">
        <v>73000</v>
      </c>
      <c r="H38" s="53">
        <f t="shared" si="4"/>
        <v>20150</v>
      </c>
      <c r="I38" s="53"/>
      <c r="J38" s="5"/>
      <c r="K38" s="5"/>
    </row>
    <row r="39" spans="1:11" s="2" customFormat="1" ht="14.25" customHeight="1" x14ac:dyDescent="0.2">
      <c r="A39" s="47" t="s">
        <v>86</v>
      </c>
      <c r="B39" s="53">
        <f t="shared" si="2"/>
        <v>544180</v>
      </c>
      <c r="C39" s="53"/>
      <c r="D39" s="53">
        <f t="shared" si="3"/>
        <v>466440</v>
      </c>
      <c r="E39" s="53"/>
      <c r="F39" s="37"/>
      <c r="G39" s="53"/>
      <c r="H39" s="53">
        <f t="shared" si="4"/>
        <v>77740</v>
      </c>
      <c r="I39" s="53"/>
      <c r="J39" s="5"/>
      <c r="K39" s="5"/>
    </row>
    <row r="40" spans="1:11" s="2" customFormat="1" ht="14.25" customHeight="1" x14ac:dyDescent="0.2">
      <c r="A40" s="47" t="s">
        <v>87</v>
      </c>
      <c r="B40" s="53">
        <f t="shared" si="2"/>
        <v>5313300</v>
      </c>
      <c r="C40" s="53">
        <v>3563000</v>
      </c>
      <c r="D40" s="53">
        <f t="shared" si="3"/>
        <v>647400</v>
      </c>
      <c r="E40" s="53"/>
      <c r="F40" s="37"/>
      <c r="G40" s="53">
        <v>995000</v>
      </c>
      <c r="H40" s="53">
        <f t="shared" si="4"/>
        <v>107900</v>
      </c>
      <c r="I40" s="53"/>
      <c r="J40" s="5"/>
      <c r="K40" s="5"/>
    </row>
    <row r="41" spans="1:11" s="2" customFormat="1" ht="14.25" customHeight="1" x14ac:dyDescent="0.2">
      <c r="A41" s="47" t="s">
        <v>88</v>
      </c>
      <c r="B41" s="53">
        <f t="shared" si="2"/>
        <v>105196</v>
      </c>
      <c r="C41" s="53"/>
      <c r="D41" s="53">
        <f t="shared" si="3"/>
        <v>90168</v>
      </c>
      <c r="E41" s="53"/>
      <c r="F41" s="37"/>
      <c r="G41" s="53"/>
      <c r="H41" s="53">
        <f t="shared" si="4"/>
        <v>15028</v>
      </c>
      <c r="I41" s="53"/>
      <c r="J41" s="5"/>
      <c r="K41" s="5"/>
    </row>
    <row r="42" spans="1:11" s="2" customFormat="1" ht="14.25" customHeight="1" x14ac:dyDescent="0.2">
      <c r="A42" s="47" t="s">
        <v>89</v>
      </c>
      <c r="B42" s="53">
        <f t="shared" si="2"/>
        <v>191100</v>
      </c>
      <c r="C42" s="53"/>
      <c r="D42" s="53">
        <f t="shared" si="3"/>
        <v>163800</v>
      </c>
      <c r="E42" s="53"/>
      <c r="F42" s="37"/>
      <c r="G42" s="53"/>
      <c r="H42" s="53">
        <f t="shared" si="4"/>
        <v>27300</v>
      </c>
      <c r="I42" s="53"/>
      <c r="J42" s="5"/>
      <c r="K42" s="5"/>
    </row>
    <row r="43" spans="1:11" s="2" customFormat="1" ht="14.25" customHeight="1" x14ac:dyDescent="0.2">
      <c r="A43" s="47" t="s">
        <v>90</v>
      </c>
      <c r="B43" s="53">
        <f t="shared" si="2"/>
        <v>2236066</v>
      </c>
      <c r="C43" s="53"/>
      <c r="D43" s="53">
        <f t="shared" si="3"/>
        <v>1916628</v>
      </c>
      <c r="E43" s="53"/>
      <c r="F43" s="37"/>
      <c r="G43" s="53"/>
      <c r="H43" s="53">
        <f t="shared" si="4"/>
        <v>319438</v>
      </c>
      <c r="I43" s="53"/>
      <c r="J43" s="5"/>
      <c r="K43" s="5"/>
    </row>
    <row r="44" spans="1:11" s="2" customFormat="1" ht="14.25" customHeight="1" x14ac:dyDescent="0.2">
      <c r="A44" s="47" t="s">
        <v>92</v>
      </c>
      <c r="B44" s="53">
        <f>SUM(C44:H44)</f>
        <v>230312</v>
      </c>
      <c r="C44" s="53"/>
      <c r="D44" s="53">
        <f>L118*0.78</f>
        <v>197410</v>
      </c>
      <c r="E44" s="53"/>
      <c r="F44" s="37"/>
      <c r="G44" s="53"/>
      <c r="H44" s="53">
        <f>L118*0.13</f>
        <v>32902</v>
      </c>
      <c r="I44" s="53"/>
      <c r="J44" s="5"/>
      <c r="K44" s="5"/>
    </row>
    <row r="45" spans="1:11" s="2" customFormat="1" ht="14.25" customHeight="1" x14ac:dyDescent="0.2">
      <c r="A45" s="47" t="s">
        <v>91</v>
      </c>
      <c r="B45" s="53">
        <f>SUM(C45:H45)</f>
        <v>1730000</v>
      </c>
      <c r="C45" s="53">
        <v>1630000</v>
      </c>
      <c r="D45" s="53"/>
      <c r="E45" s="53"/>
      <c r="F45" s="37"/>
      <c r="G45" s="53">
        <v>100000</v>
      </c>
      <c r="H45" s="53"/>
      <c r="I45" s="53"/>
      <c r="J45" s="5"/>
      <c r="K45" s="5"/>
    </row>
    <row r="46" spans="1:11" s="2" customFormat="1" ht="14.25" customHeight="1" x14ac:dyDescent="0.2">
      <c r="A46" s="47" t="s">
        <v>93</v>
      </c>
      <c r="B46" s="53">
        <f t="shared" si="2"/>
        <v>53599</v>
      </c>
      <c r="C46" s="53"/>
      <c r="D46" s="53">
        <f t="shared" ref="D46" si="5">L119*0.78</f>
        <v>45942</v>
      </c>
      <c r="E46" s="53"/>
      <c r="F46" s="37"/>
      <c r="G46" s="53"/>
      <c r="H46" s="53">
        <f>L119*0.13</f>
        <v>7657</v>
      </c>
      <c r="I46" s="53"/>
      <c r="J46" s="5"/>
      <c r="K46" s="5"/>
    </row>
    <row r="47" spans="1:11" s="2" customFormat="1" ht="14.25" customHeight="1" x14ac:dyDescent="0.2">
      <c r="A47" s="47" t="s">
        <v>94</v>
      </c>
      <c r="B47" s="53">
        <f t="shared" si="2"/>
        <v>1054000</v>
      </c>
      <c r="C47" s="53">
        <v>408000</v>
      </c>
      <c r="D47" s="53">
        <f>L121*0.78</f>
        <v>468000</v>
      </c>
      <c r="E47" s="53"/>
      <c r="F47" s="37"/>
      <c r="G47" s="53">
        <v>100000</v>
      </c>
      <c r="H47" s="53">
        <f>L121*0.13</f>
        <v>78000</v>
      </c>
      <c r="I47" s="53"/>
      <c r="J47" s="5"/>
      <c r="K47" s="5"/>
    </row>
    <row r="48" spans="1:11" s="2" customFormat="1" ht="14.25" customHeight="1" x14ac:dyDescent="0.2">
      <c r="A48" s="47" t="s">
        <v>95</v>
      </c>
      <c r="B48" s="53">
        <f t="shared" si="2"/>
        <v>1390000</v>
      </c>
      <c r="C48" s="53">
        <v>620000</v>
      </c>
      <c r="D48" s="53"/>
      <c r="E48" s="53"/>
      <c r="F48" s="37"/>
      <c r="G48" s="53">
        <v>770000</v>
      </c>
      <c r="H48" s="53"/>
      <c r="I48" s="53"/>
      <c r="J48" s="5"/>
      <c r="K48" s="5"/>
    </row>
    <row r="49" spans="1:11" s="2" customFormat="1" ht="14.25" customHeight="1" x14ac:dyDescent="0.2">
      <c r="A49" s="47" t="s">
        <v>96</v>
      </c>
      <c r="B49" s="53">
        <f t="shared" si="2"/>
        <v>374000</v>
      </c>
      <c r="C49" s="53">
        <v>154000</v>
      </c>
      <c r="D49" s="53"/>
      <c r="E49" s="53"/>
      <c r="F49" s="37"/>
      <c r="G49" s="53">
        <v>220000</v>
      </c>
      <c r="H49" s="53"/>
      <c r="I49" s="53"/>
      <c r="J49" s="5"/>
      <c r="K49" s="5"/>
    </row>
    <row r="50" spans="1:11" s="2" customFormat="1" ht="14.25" customHeight="1" x14ac:dyDescent="0.2">
      <c r="A50" s="47" t="s">
        <v>98</v>
      </c>
      <c r="B50" s="53">
        <f t="shared" si="2"/>
        <v>2476010</v>
      </c>
      <c r="C50" s="53">
        <v>226000</v>
      </c>
      <c r="D50" s="53">
        <f>L122*0.78</f>
        <v>86580</v>
      </c>
      <c r="E50" s="53">
        <v>200000</v>
      </c>
      <c r="F50" s="37"/>
      <c r="G50" s="53">
        <v>1949000</v>
      </c>
      <c r="H50" s="53">
        <f>L122*0.13</f>
        <v>14430</v>
      </c>
      <c r="I50" s="53"/>
      <c r="J50" s="5"/>
      <c r="K50" s="5"/>
    </row>
    <row r="51" spans="1:11" s="2" customFormat="1" ht="14.25" customHeight="1" x14ac:dyDescent="0.2">
      <c r="A51" s="47" t="s">
        <v>97</v>
      </c>
      <c r="B51" s="53">
        <f t="shared" si="2"/>
        <v>586040</v>
      </c>
      <c r="C51" s="53"/>
      <c r="D51" s="53">
        <f>L123*0.78</f>
        <v>502320</v>
      </c>
      <c r="E51" s="53"/>
      <c r="F51" s="37"/>
      <c r="G51" s="53"/>
      <c r="H51" s="53">
        <f>L123*0.13</f>
        <v>83720</v>
      </c>
      <c r="I51" s="53"/>
      <c r="J51" s="5"/>
      <c r="K51" s="5"/>
    </row>
    <row r="52" spans="1:11" s="2" customFormat="1" ht="14.25" customHeight="1" x14ac:dyDescent="0.2">
      <c r="A52" s="47" t="s">
        <v>100</v>
      </c>
      <c r="B52" s="53">
        <f>SUM(C52:H52)</f>
        <v>819000</v>
      </c>
      <c r="C52" s="53"/>
      <c r="D52" s="53">
        <f>L125*0.78</f>
        <v>702000</v>
      </c>
      <c r="E52" s="53"/>
      <c r="F52" s="37"/>
      <c r="G52" s="53"/>
      <c r="H52" s="53">
        <f>L125*0.13</f>
        <v>117000</v>
      </c>
      <c r="I52" s="53"/>
      <c r="J52" s="5"/>
      <c r="K52" s="5"/>
    </row>
    <row r="53" spans="1:11" s="2" customFormat="1" ht="14.25" customHeight="1" x14ac:dyDescent="0.2">
      <c r="A53" s="47" t="s">
        <v>199</v>
      </c>
      <c r="B53" s="53">
        <f>SUM(C53:H53)</f>
        <v>670820</v>
      </c>
      <c r="C53" s="53">
        <v>449000</v>
      </c>
      <c r="D53" s="53">
        <v>1560</v>
      </c>
      <c r="E53" s="53"/>
      <c r="F53" s="37"/>
      <c r="G53" s="53">
        <v>220000</v>
      </c>
      <c r="H53" s="53">
        <v>260</v>
      </c>
      <c r="I53" s="53"/>
      <c r="J53" s="5"/>
      <c r="K53" s="5"/>
    </row>
    <row r="54" spans="1:11" s="2" customFormat="1" ht="14.25" customHeight="1" x14ac:dyDescent="0.2">
      <c r="A54" s="47" t="s">
        <v>99</v>
      </c>
      <c r="B54" s="53">
        <f t="shared" si="2"/>
        <v>831740</v>
      </c>
      <c r="C54" s="53"/>
      <c r="D54" s="53">
        <f>L124*0.78</f>
        <v>712920</v>
      </c>
      <c r="E54" s="53"/>
      <c r="F54" s="37"/>
      <c r="G54" s="53"/>
      <c r="H54" s="53">
        <f>L124*0.13</f>
        <v>118820</v>
      </c>
      <c r="I54" s="53"/>
      <c r="J54" s="5"/>
      <c r="K54" s="5"/>
    </row>
    <row r="55" spans="1:11" s="2" customFormat="1" ht="14.25" customHeight="1" x14ac:dyDescent="0.2">
      <c r="A55" s="47" t="s">
        <v>82</v>
      </c>
      <c r="B55" s="53">
        <f>D55+H55</f>
        <v>433315</v>
      </c>
      <c r="C55" s="53"/>
      <c r="D55" s="53">
        <f>L127*0.78</f>
        <v>371413</v>
      </c>
      <c r="E55" s="53"/>
      <c r="F55" s="37"/>
      <c r="G55" s="53"/>
      <c r="H55" s="53">
        <f>L127*0.13</f>
        <v>61902</v>
      </c>
      <c r="I55" s="53"/>
      <c r="J55" s="5"/>
      <c r="K55" s="5"/>
    </row>
    <row r="56" spans="1:11" s="2" customFormat="1" ht="14.25" customHeight="1" x14ac:dyDescent="0.2">
      <c r="A56" s="47" t="s">
        <v>101</v>
      </c>
      <c r="B56" s="53">
        <f>SUM(C56:H56)</f>
        <v>0</v>
      </c>
      <c r="C56" s="53"/>
      <c r="D56" s="53">
        <f>L128*0.78</f>
        <v>0</v>
      </c>
      <c r="E56" s="53"/>
      <c r="F56" s="37"/>
      <c r="G56" s="53"/>
      <c r="H56" s="53">
        <f>L128*0.13</f>
        <v>0</v>
      </c>
      <c r="I56" s="53"/>
      <c r="J56" s="5"/>
      <c r="K56" s="5"/>
    </row>
    <row r="57" spans="1:11" s="2" customFormat="1" ht="14.25" customHeight="1" x14ac:dyDescent="0.2">
      <c r="A57" s="47" t="s">
        <v>102</v>
      </c>
      <c r="B57" s="53">
        <f>SUM(B58:B81)</f>
        <v>5180247</v>
      </c>
      <c r="C57" s="53"/>
      <c r="D57" s="53"/>
      <c r="E57" s="53"/>
      <c r="F57" s="37"/>
      <c r="G57" s="53"/>
      <c r="H57" s="53"/>
      <c r="I57" s="53">
        <f>SUM(I58:I81)</f>
        <v>5180247</v>
      </c>
      <c r="J57" s="5"/>
      <c r="K57" s="5"/>
    </row>
    <row r="58" spans="1:11" s="2" customFormat="1" ht="14.25" customHeight="1" x14ac:dyDescent="0.2">
      <c r="A58" s="47" t="s">
        <v>77</v>
      </c>
      <c r="B58" s="53">
        <f>L105*0.09</f>
        <v>1717830</v>
      </c>
      <c r="C58" s="53"/>
      <c r="D58" s="53"/>
      <c r="E58" s="53"/>
      <c r="F58" s="37"/>
      <c r="G58" s="53"/>
      <c r="H58" s="53"/>
      <c r="I58" s="53">
        <f>B58</f>
        <v>1717830</v>
      </c>
      <c r="J58" s="5"/>
      <c r="K58" s="5"/>
    </row>
    <row r="59" spans="1:11" s="2" customFormat="1" ht="14.25" customHeight="1" x14ac:dyDescent="0.2">
      <c r="A59" s="47" t="s">
        <v>78</v>
      </c>
      <c r="B59" s="53">
        <f>L106*0.09</f>
        <v>52110</v>
      </c>
      <c r="C59" s="53"/>
      <c r="D59" s="53"/>
      <c r="E59" s="53"/>
      <c r="F59" s="37"/>
      <c r="G59" s="53"/>
      <c r="H59" s="53"/>
      <c r="I59" s="53">
        <f>B59</f>
        <v>52110</v>
      </c>
      <c r="J59" s="5"/>
      <c r="K59" s="5"/>
    </row>
    <row r="60" spans="1:11" s="2" customFormat="1" ht="14.25" customHeight="1" x14ac:dyDescent="0.2">
      <c r="A60" s="45" t="s">
        <v>79</v>
      </c>
      <c r="B60" s="44">
        <f>L107*0.09</f>
        <v>333000</v>
      </c>
      <c r="C60" s="44"/>
      <c r="D60" s="44"/>
      <c r="E60" s="44"/>
      <c r="F60" s="37"/>
      <c r="G60" s="44"/>
      <c r="H60" s="44"/>
      <c r="I60" s="44">
        <f t="shared" ref="I60:I81" si="6">B60</f>
        <v>333000</v>
      </c>
      <c r="J60" s="5"/>
      <c r="K60" s="5"/>
    </row>
    <row r="61" spans="1:11" s="2" customFormat="1" ht="14.25" customHeight="1" x14ac:dyDescent="0.2">
      <c r="A61" s="47" t="s">
        <v>103</v>
      </c>
      <c r="B61" s="54">
        <v>1831000</v>
      </c>
      <c r="C61" s="54"/>
      <c r="D61" s="53"/>
      <c r="E61" s="53"/>
      <c r="F61" s="37"/>
      <c r="G61" s="54"/>
      <c r="H61" s="53"/>
      <c r="I61" s="54">
        <f>B61</f>
        <v>1831000</v>
      </c>
      <c r="J61" s="5"/>
      <c r="K61" s="5"/>
    </row>
    <row r="62" spans="1:11" s="2" customFormat="1" ht="14.25" customHeight="1" x14ac:dyDescent="0.2">
      <c r="A62" s="47" t="s">
        <v>81</v>
      </c>
      <c r="B62" s="53">
        <f>L109*0.09</f>
        <v>74160</v>
      </c>
      <c r="C62" s="53"/>
      <c r="D62" s="53"/>
      <c r="E62" s="53"/>
      <c r="F62" s="37"/>
      <c r="G62" s="53"/>
      <c r="H62" s="53"/>
      <c r="I62" s="53">
        <f t="shared" si="6"/>
        <v>74160</v>
      </c>
      <c r="J62" s="5"/>
      <c r="K62" s="5"/>
    </row>
    <row r="63" spans="1:11" s="2" customFormat="1" ht="14.25" customHeight="1" x14ac:dyDescent="0.2">
      <c r="A63" s="47" t="s">
        <v>83</v>
      </c>
      <c r="B63" s="53">
        <f>L110*0.09</f>
        <v>128700</v>
      </c>
      <c r="C63" s="53"/>
      <c r="D63" s="53"/>
      <c r="E63" s="53"/>
      <c r="F63" s="37"/>
      <c r="G63" s="53"/>
      <c r="H63" s="53"/>
      <c r="I63" s="53">
        <f t="shared" si="6"/>
        <v>128700</v>
      </c>
      <c r="J63" s="5"/>
      <c r="K63" s="5"/>
    </row>
    <row r="64" spans="1:11" s="2" customFormat="1" ht="14.25" customHeight="1" x14ac:dyDescent="0.2">
      <c r="A64" s="47" t="s">
        <v>84</v>
      </c>
      <c r="B64" s="53">
        <f t="shared" ref="B64:B72" si="7">L111*0.09</f>
        <v>34200</v>
      </c>
      <c r="C64" s="53"/>
      <c r="D64" s="53"/>
      <c r="E64" s="53"/>
      <c r="F64" s="37"/>
      <c r="G64" s="53"/>
      <c r="H64" s="53"/>
      <c r="I64" s="53">
        <f t="shared" si="6"/>
        <v>34200</v>
      </c>
      <c r="J64" s="5"/>
      <c r="K64" s="5"/>
    </row>
    <row r="65" spans="1:17" s="2" customFormat="1" ht="14.25" customHeight="1" x14ac:dyDescent="0.2">
      <c r="A65" s="47" t="s">
        <v>85</v>
      </c>
      <c r="B65" s="53">
        <f t="shared" si="7"/>
        <v>13950</v>
      </c>
      <c r="C65" s="53"/>
      <c r="D65" s="53"/>
      <c r="E65" s="53"/>
      <c r="F65" s="37"/>
      <c r="G65" s="53"/>
      <c r="H65" s="53"/>
      <c r="I65" s="53">
        <f t="shared" si="6"/>
        <v>13950</v>
      </c>
      <c r="J65" s="5"/>
      <c r="K65" s="5"/>
    </row>
    <row r="66" spans="1:17" s="11" customFormat="1" ht="14.25" customHeight="1" x14ac:dyDescent="0.2">
      <c r="A66" s="47" t="s">
        <v>86</v>
      </c>
      <c r="B66" s="53">
        <f t="shared" si="7"/>
        <v>53820</v>
      </c>
      <c r="C66" s="53"/>
      <c r="D66" s="53"/>
      <c r="E66" s="53"/>
      <c r="F66" s="37"/>
      <c r="G66" s="53"/>
      <c r="H66" s="53"/>
      <c r="I66" s="53">
        <f t="shared" si="6"/>
        <v>53820</v>
      </c>
      <c r="J66" s="10"/>
      <c r="K66" s="10"/>
    </row>
    <row r="67" spans="1:17" s="11" customFormat="1" ht="14.25" customHeight="1" x14ac:dyDescent="0.2">
      <c r="A67" s="47" t="s">
        <v>87</v>
      </c>
      <c r="B67" s="53">
        <f t="shared" si="7"/>
        <v>74700</v>
      </c>
      <c r="C67" s="53"/>
      <c r="D67" s="53"/>
      <c r="E67" s="53"/>
      <c r="F67" s="37"/>
      <c r="G67" s="53"/>
      <c r="H67" s="53"/>
      <c r="I67" s="53">
        <f t="shared" si="6"/>
        <v>74700</v>
      </c>
      <c r="J67" s="10"/>
      <c r="K67" s="10"/>
    </row>
    <row r="68" spans="1:17" s="11" customFormat="1" ht="14.25" customHeight="1" x14ac:dyDescent="0.2">
      <c r="A68" s="47" t="s">
        <v>104</v>
      </c>
      <c r="B68" s="53">
        <f t="shared" si="7"/>
        <v>10404</v>
      </c>
      <c r="C68" s="53"/>
      <c r="D68" s="53"/>
      <c r="E68" s="53"/>
      <c r="F68" s="37"/>
      <c r="G68" s="53"/>
      <c r="H68" s="53"/>
      <c r="I68" s="53">
        <f t="shared" si="6"/>
        <v>10404</v>
      </c>
      <c r="J68" s="10"/>
      <c r="K68" s="10"/>
    </row>
    <row r="69" spans="1:17" s="2" customFormat="1" ht="14.25" customHeight="1" x14ac:dyDescent="0.2">
      <c r="A69" s="47" t="s">
        <v>89</v>
      </c>
      <c r="B69" s="53">
        <f t="shared" si="7"/>
        <v>18900</v>
      </c>
      <c r="C69" s="53"/>
      <c r="D69" s="53"/>
      <c r="E69" s="53"/>
      <c r="F69" s="37"/>
      <c r="G69" s="53"/>
      <c r="H69" s="53"/>
      <c r="I69" s="53">
        <f t="shared" si="6"/>
        <v>18900</v>
      </c>
      <c r="J69" s="5"/>
      <c r="K69" s="5"/>
      <c r="M69" s="12"/>
      <c r="N69" s="12"/>
      <c r="O69" s="12"/>
      <c r="P69" s="12"/>
      <c r="Q69" s="12"/>
    </row>
    <row r="70" spans="1:17" s="2" customFormat="1" ht="14.25" customHeight="1" x14ac:dyDescent="0.2">
      <c r="A70" s="47" t="s">
        <v>90</v>
      </c>
      <c r="B70" s="53">
        <f t="shared" si="7"/>
        <v>221149</v>
      </c>
      <c r="C70" s="53"/>
      <c r="D70" s="53"/>
      <c r="E70" s="53"/>
      <c r="F70" s="37"/>
      <c r="G70" s="53"/>
      <c r="H70" s="53"/>
      <c r="I70" s="53">
        <f t="shared" si="6"/>
        <v>221149</v>
      </c>
      <c r="J70" s="5"/>
      <c r="K70" s="5"/>
      <c r="M70" s="13"/>
      <c r="N70" s="14"/>
      <c r="O70" s="13"/>
      <c r="P70" s="13"/>
      <c r="Q70" s="12"/>
    </row>
    <row r="71" spans="1:17" s="2" customFormat="1" ht="14.25" customHeight="1" x14ac:dyDescent="0.2">
      <c r="A71" s="47" t="s">
        <v>92</v>
      </c>
      <c r="B71" s="53">
        <f t="shared" si="7"/>
        <v>22778</v>
      </c>
      <c r="C71" s="53"/>
      <c r="D71" s="53"/>
      <c r="E71" s="53"/>
      <c r="F71" s="37"/>
      <c r="G71" s="53"/>
      <c r="H71" s="53"/>
      <c r="I71" s="53">
        <f t="shared" si="6"/>
        <v>22778</v>
      </c>
      <c r="J71" s="5"/>
      <c r="K71" s="5"/>
    </row>
    <row r="72" spans="1:17" s="2" customFormat="1" ht="14.25" customHeight="1" x14ac:dyDescent="0.2">
      <c r="A72" s="47" t="s">
        <v>93</v>
      </c>
      <c r="B72" s="53">
        <f t="shared" si="7"/>
        <v>5301</v>
      </c>
      <c r="C72" s="53"/>
      <c r="D72" s="53"/>
      <c r="E72" s="53"/>
      <c r="F72" s="37"/>
      <c r="G72" s="53"/>
      <c r="H72" s="53"/>
      <c r="I72" s="53">
        <f t="shared" si="6"/>
        <v>5301</v>
      </c>
      <c r="J72" s="5"/>
      <c r="K72" s="5"/>
    </row>
    <row r="73" spans="1:17" s="2" customFormat="1" ht="14.25" customHeight="1" x14ac:dyDescent="0.2">
      <c r="A73" s="47" t="s">
        <v>94</v>
      </c>
      <c r="B73" s="53">
        <f>L121*0.09</f>
        <v>54000</v>
      </c>
      <c r="C73" s="53"/>
      <c r="D73" s="53"/>
      <c r="E73" s="53"/>
      <c r="F73" s="37"/>
      <c r="G73" s="53"/>
      <c r="H73" s="53"/>
      <c r="I73" s="53">
        <f t="shared" si="6"/>
        <v>54000</v>
      </c>
      <c r="J73" s="5"/>
      <c r="K73" s="5"/>
    </row>
    <row r="74" spans="1:17" s="2" customFormat="1" ht="14.25" customHeight="1" x14ac:dyDescent="0.2">
      <c r="A74" s="47" t="s">
        <v>106</v>
      </c>
      <c r="B74" s="53">
        <f>L122*0.09</f>
        <v>9990</v>
      </c>
      <c r="C74" s="53"/>
      <c r="D74" s="53"/>
      <c r="E74" s="53"/>
      <c r="F74" s="37"/>
      <c r="G74" s="53"/>
      <c r="H74" s="53"/>
      <c r="I74" s="53">
        <f>B74</f>
        <v>9990</v>
      </c>
      <c r="J74" s="5"/>
      <c r="K74" s="5"/>
    </row>
    <row r="75" spans="1:17" s="2" customFormat="1" ht="14.25" customHeight="1" x14ac:dyDescent="0.2">
      <c r="A75" s="47" t="s">
        <v>105</v>
      </c>
      <c r="B75" s="53">
        <v>260000</v>
      </c>
      <c r="C75" s="53"/>
      <c r="D75" s="53"/>
      <c r="E75" s="53"/>
      <c r="F75" s="37"/>
      <c r="G75" s="53"/>
      <c r="H75" s="53"/>
      <c r="I75" s="53">
        <f>B75</f>
        <v>260000</v>
      </c>
      <c r="J75" s="5"/>
      <c r="K75" s="5"/>
    </row>
    <row r="76" spans="1:17" s="2" customFormat="1" ht="14.25" customHeight="1" x14ac:dyDescent="0.2">
      <c r="A76" s="47" t="s">
        <v>97</v>
      </c>
      <c r="B76" s="53">
        <f>L123*0.09</f>
        <v>57960</v>
      </c>
      <c r="C76" s="53"/>
      <c r="D76" s="53"/>
      <c r="E76" s="53"/>
      <c r="F76" s="37"/>
      <c r="G76" s="53"/>
      <c r="H76" s="53"/>
      <c r="I76" s="53">
        <f>B76</f>
        <v>57960</v>
      </c>
      <c r="J76" s="5"/>
      <c r="K76" s="5"/>
    </row>
    <row r="77" spans="1:17" s="2" customFormat="1" ht="14.25" customHeight="1" x14ac:dyDescent="0.2">
      <c r="A77" s="47" t="s">
        <v>107</v>
      </c>
      <c r="B77" s="53">
        <f>L125*0.09</f>
        <v>81000</v>
      </c>
      <c r="C77" s="53"/>
      <c r="D77" s="53"/>
      <c r="E77" s="53"/>
      <c r="F77" s="37"/>
      <c r="G77" s="53"/>
      <c r="H77" s="53"/>
      <c r="I77" s="53">
        <f>B77</f>
        <v>81000</v>
      </c>
      <c r="J77" s="5"/>
      <c r="K77" s="5"/>
    </row>
    <row r="78" spans="1:17" s="2" customFormat="1" ht="14.25" customHeight="1" x14ac:dyDescent="0.2">
      <c r="A78" s="47" t="s">
        <v>108</v>
      </c>
      <c r="B78" s="53">
        <v>180</v>
      </c>
      <c r="C78" s="53"/>
      <c r="D78" s="53"/>
      <c r="E78" s="53"/>
      <c r="F78" s="37"/>
      <c r="G78" s="53"/>
      <c r="H78" s="53"/>
      <c r="I78" s="53">
        <v>180</v>
      </c>
      <c r="J78" s="5"/>
      <c r="K78" s="5"/>
    </row>
    <row r="79" spans="1:17" s="2" customFormat="1" ht="14.25" customHeight="1" x14ac:dyDescent="0.2">
      <c r="A79" s="47" t="s">
        <v>99</v>
      </c>
      <c r="B79" s="53">
        <f>L124*0.09</f>
        <v>82260</v>
      </c>
      <c r="C79" s="53"/>
      <c r="D79" s="53"/>
      <c r="E79" s="53"/>
      <c r="F79" s="37"/>
      <c r="G79" s="53"/>
      <c r="H79" s="53"/>
      <c r="I79" s="53">
        <f>B79</f>
        <v>82260</v>
      </c>
      <c r="J79" s="5"/>
      <c r="K79" s="5"/>
    </row>
    <row r="80" spans="1:17" s="2" customFormat="1" ht="14.25" customHeight="1" x14ac:dyDescent="0.2">
      <c r="A80" s="47" t="s">
        <v>82</v>
      </c>
      <c r="B80" s="53">
        <f>L127*0.09</f>
        <v>42855</v>
      </c>
      <c r="C80" s="53"/>
      <c r="D80" s="53"/>
      <c r="E80" s="53"/>
      <c r="F80" s="37"/>
      <c r="G80" s="53"/>
      <c r="H80" s="53"/>
      <c r="I80" s="53">
        <f>B80</f>
        <v>42855</v>
      </c>
      <c r="J80" s="5"/>
      <c r="K80" s="5"/>
    </row>
    <row r="81" spans="1:11" s="2" customFormat="1" ht="14.25" customHeight="1" x14ac:dyDescent="0.2">
      <c r="A81" s="47" t="s">
        <v>101</v>
      </c>
      <c r="B81" s="44">
        <f>L128*0.09</f>
        <v>0</v>
      </c>
      <c r="C81" s="44"/>
      <c r="D81" s="44"/>
      <c r="E81" s="44"/>
      <c r="F81" s="37"/>
      <c r="G81" s="44"/>
      <c r="H81" s="44"/>
      <c r="I81" s="44">
        <f t="shared" si="6"/>
        <v>0</v>
      </c>
      <c r="J81" s="5"/>
      <c r="K81" s="5"/>
    </row>
    <row r="82" spans="1:11" s="2" customFormat="1" ht="14.25" customHeight="1" x14ac:dyDescent="0.2">
      <c r="A82" s="47" t="s">
        <v>55</v>
      </c>
      <c r="B82" s="37">
        <v>63818984</v>
      </c>
      <c r="C82" s="37">
        <f>C30</f>
        <v>10836000</v>
      </c>
      <c r="D82" s="37">
        <f>D30</f>
        <v>26773481</v>
      </c>
      <c r="E82" s="37">
        <f>E30</f>
        <v>572000</v>
      </c>
      <c r="F82" s="37"/>
      <c r="G82" s="37">
        <f>G30</f>
        <v>13530000</v>
      </c>
      <c r="H82" s="37">
        <f>H30</f>
        <v>4462247</v>
      </c>
      <c r="I82" s="37">
        <f>I57</f>
        <v>5180247</v>
      </c>
      <c r="J82" s="5">
        <f>SUM(C82:I82)</f>
        <v>61353975</v>
      </c>
      <c r="K82" s="5"/>
    </row>
    <row r="83" spans="1:11" s="2" customFormat="1" ht="14.25" customHeight="1" x14ac:dyDescent="0.2">
      <c r="A83" s="51" t="s">
        <v>196</v>
      </c>
      <c r="B83" s="37">
        <f>B28-B82</f>
        <v>-3821324</v>
      </c>
      <c r="C83" s="37">
        <f>C28-C82</f>
        <v>-10121000</v>
      </c>
      <c r="D83" s="37">
        <f>D28-D82</f>
        <v>-7109021</v>
      </c>
      <c r="E83" s="37">
        <f>E28-E82</f>
        <v>1128000</v>
      </c>
      <c r="F83" s="37"/>
      <c r="G83" s="37">
        <f>G28-G82</f>
        <v>16327640</v>
      </c>
      <c r="H83" s="37">
        <f>H24-H82</f>
        <v>-4462247</v>
      </c>
      <c r="I83" s="37">
        <f>I28-I82</f>
        <v>2880313</v>
      </c>
      <c r="J83" s="5">
        <f>SUM(C83:I83)</f>
        <v>-1356315</v>
      </c>
      <c r="K83" s="5"/>
    </row>
    <row r="84" spans="1:11" s="2" customFormat="1" ht="14.25" customHeight="1" x14ac:dyDescent="0.2">
      <c r="A84" s="51" t="s">
        <v>192</v>
      </c>
      <c r="B84" s="37">
        <v>0</v>
      </c>
      <c r="C84" s="37">
        <v>0</v>
      </c>
      <c r="D84" s="37">
        <v>0</v>
      </c>
      <c r="E84" s="37">
        <v>0</v>
      </c>
      <c r="F84" s="37"/>
      <c r="G84" s="37">
        <v>0</v>
      </c>
      <c r="H84" s="37">
        <v>0</v>
      </c>
      <c r="I84" s="37">
        <v>0</v>
      </c>
      <c r="J84" s="5"/>
      <c r="K84" s="5"/>
    </row>
    <row r="85" spans="1:11" s="2" customFormat="1" ht="14.25" customHeight="1" x14ac:dyDescent="0.2">
      <c r="A85" s="51" t="s">
        <v>193</v>
      </c>
      <c r="B85" s="40">
        <f>B83+B84</f>
        <v>-3821324</v>
      </c>
      <c r="C85" s="41">
        <f>C83+C84</f>
        <v>-10121000</v>
      </c>
      <c r="D85" s="37">
        <f>D83+D84</f>
        <v>-7109021</v>
      </c>
      <c r="E85" s="37">
        <f>E83+E84</f>
        <v>1128000</v>
      </c>
      <c r="F85" s="37"/>
      <c r="G85" s="37">
        <f>G83+G84</f>
        <v>16327640</v>
      </c>
      <c r="H85" s="37">
        <f>H83+H84</f>
        <v>-4462247</v>
      </c>
      <c r="I85" s="37">
        <f>I83+I84</f>
        <v>2880313</v>
      </c>
      <c r="J85" s="5">
        <f>SUM(C85:I85)</f>
        <v>-1356315</v>
      </c>
      <c r="K85" s="5"/>
    </row>
    <row r="86" spans="1:11" s="2" customFormat="1" ht="14.25" customHeight="1" x14ac:dyDescent="0.2">
      <c r="A86" s="49" t="s">
        <v>109</v>
      </c>
      <c r="B86" s="54"/>
      <c r="C86" s="54"/>
      <c r="D86" s="54"/>
      <c r="E86" s="54"/>
      <c r="F86" s="37"/>
      <c r="G86" s="54"/>
      <c r="H86" s="54"/>
      <c r="I86" s="54"/>
      <c r="J86" s="5"/>
      <c r="K86" s="5"/>
    </row>
    <row r="87" spans="1:11" s="2" customFormat="1" ht="14.25" customHeight="1" x14ac:dyDescent="0.2">
      <c r="A87" s="49" t="s">
        <v>110</v>
      </c>
      <c r="B87" s="44"/>
      <c r="C87" s="44"/>
      <c r="D87" s="44"/>
      <c r="E87" s="44"/>
      <c r="F87" s="37"/>
      <c r="G87" s="44"/>
      <c r="H87" s="44"/>
      <c r="I87" s="44"/>
      <c r="J87" s="5"/>
      <c r="K87" s="5"/>
    </row>
    <row r="88" spans="1:11" s="2" customFormat="1" ht="14.25" customHeight="1" x14ac:dyDescent="0.2">
      <c r="A88" s="49" t="s">
        <v>56</v>
      </c>
      <c r="B88" s="37">
        <v>0</v>
      </c>
      <c r="C88" s="37">
        <v>0</v>
      </c>
      <c r="D88" s="37">
        <v>0</v>
      </c>
      <c r="E88" s="37">
        <v>0</v>
      </c>
      <c r="F88" s="37"/>
      <c r="G88" s="37">
        <v>0</v>
      </c>
      <c r="H88" s="37">
        <v>0</v>
      </c>
      <c r="I88" s="37">
        <v>0</v>
      </c>
      <c r="J88" s="5"/>
      <c r="K88" s="5"/>
    </row>
    <row r="89" spans="1:11" s="2" customFormat="1" ht="14.25" customHeight="1" x14ac:dyDescent="0.2">
      <c r="A89" s="47" t="s">
        <v>111</v>
      </c>
      <c r="B89" s="37"/>
      <c r="C89" s="37"/>
      <c r="D89" s="37"/>
      <c r="E89" s="37"/>
      <c r="F89" s="37"/>
      <c r="G89" s="37"/>
      <c r="H89" s="37"/>
      <c r="I89" s="37"/>
      <c r="J89" s="5"/>
      <c r="K89" s="5"/>
    </row>
    <row r="90" spans="1:11" s="2" customFormat="1" ht="14.25" customHeight="1" x14ac:dyDescent="0.2">
      <c r="A90" s="47" t="s">
        <v>113</v>
      </c>
      <c r="B90" s="37">
        <v>0</v>
      </c>
      <c r="C90" s="37">
        <v>0</v>
      </c>
      <c r="D90" s="37">
        <v>0</v>
      </c>
      <c r="E90" s="37">
        <v>0</v>
      </c>
      <c r="F90" s="37"/>
      <c r="G90" s="37">
        <v>0</v>
      </c>
      <c r="H90" s="37">
        <v>0</v>
      </c>
      <c r="I90" s="37">
        <v>0</v>
      </c>
      <c r="J90" s="5"/>
      <c r="K90" s="5"/>
    </row>
    <row r="91" spans="1:11" s="2" customFormat="1" ht="14.25" customHeight="1" x14ac:dyDescent="0.2">
      <c r="A91" s="47" t="s">
        <v>122</v>
      </c>
      <c r="B91" s="37">
        <f>B87-B90</f>
        <v>0</v>
      </c>
      <c r="C91" s="37">
        <f>C87-C90</f>
        <v>0</v>
      </c>
      <c r="D91" s="37">
        <f>D87-D90</f>
        <v>0</v>
      </c>
      <c r="E91" s="37">
        <f>E87-E90</f>
        <v>0</v>
      </c>
      <c r="F91" s="37"/>
      <c r="G91" s="37">
        <f>G87-G90</f>
        <v>0</v>
      </c>
      <c r="H91" s="37">
        <f>H87-H90</f>
        <v>0</v>
      </c>
      <c r="I91" s="37">
        <f>I87-I90</f>
        <v>0</v>
      </c>
      <c r="J91" s="5"/>
      <c r="K91" s="5"/>
    </row>
    <row r="92" spans="1:11" s="2" customFormat="1" ht="14.25" customHeight="1" x14ac:dyDescent="0.2">
      <c r="A92" s="47" t="s">
        <v>112</v>
      </c>
      <c r="B92" s="37">
        <f>B85+B91</f>
        <v>-3821324</v>
      </c>
      <c r="C92" s="37">
        <f>C85+C91</f>
        <v>-10121000</v>
      </c>
      <c r="D92" s="37">
        <f>D85+D91</f>
        <v>-7109021</v>
      </c>
      <c r="E92" s="37">
        <f>E85+E91</f>
        <v>1128000</v>
      </c>
      <c r="F92" s="37"/>
      <c r="G92" s="37">
        <f>G85+E91</f>
        <v>16327640</v>
      </c>
      <c r="H92" s="37">
        <f>H85+H91</f>
        <v>-4462247</v>
      </c>
      <c r="I92" s="37">
        <f>I85+I91</f>
        <v>2880313</v>
      </c>
      <c r="J92" s="5">
        <f>SUM(C92:I92)</f>
        <v>-1356315</v>
      </c>
      <c r="K92" s="5"/>
    </row>
    <row r="93" spans="1:11" s="2" customFormat="1" ht="14.25" customHeight="1" x14ac:dyDescent="0.2">
      <c r="A93" s="49" t="s">
        <v>114</v>
      </c>
      <c r="B93" s="37"/>
      <c r="C93" s="37"/>
      <c r="D93" s="37"/>
      <c r="E93" s="37"/>
      <c r="F93" s="37"/>
      <c r="G93" s="37"/>
      <c r="H93" s="37"/>
      <c r="I93" s="37"/>
      <c r="J93" s="5"/>
      <c r="K93" s="5"/>
    </row>
    <row r="94" spans="1:11" s="2" customFormat="1" ht="14.25" customHeight="1" x14ac:dyDescent="0.2">
      <c r="A94" s="49" t="s">
        <v>115</v>
      </c>
      <c r="B94" s="37"/>
      <c r="C94" s="37"/>
      <c r="D94" s="37"/>
      <c r="E94" s="37"/>
      <c r="F94" s="37"/>
      <c r="G94" s="37"/>
      <c r="H94" s="37"/>
      <c r="I94" s="37"/>
      <c r="J94" s="5"/>
      <c r="K94" s="5"/>
    </row>
    <row r="95" spans="1:11" s="2" customFormat="1" ht="14.25" customHeight="1" x14ac:dyDescent="0.2">
      <c r="A95" s="47" t="s">
        <v>116</v>
      </c>
      <c r="B95" s="54"/>
      <c r="C95" s="54"/>
      <c r="D95" s="54"/>
      <c r="E95" s="54"/>
      <c r="F95" s="37"/>
      <c r="G95" s="54"/>
      <c r="H95" s="54"/>
      <c r="I95" s="54"/>
      <c r="J95" s="5"/>
      <c r="K95" s="5"/>
    </row>
    <row r="96" spans="1:11" s="2" customFormat="1" ht="14.25" customHeight="1" x14ac:dyDescent="0.2">
      <c r="A96" s="47" t="s">
        <v>119</v>
      </c>
      <c r="B96" s="53">
        <v>11581100</v>
      </c>
      <c r="C96" s="53"/>
      <c r="D96" s="53">
        <v>11581100</v>
      </c>
      <c r="E96" s="53"/>
      <c r="F96" s="37"/>
      <c r="G96" s="53"/>
      <c r="H96" s="53"/>
      <c r="I96" s="53"/>
      <c r="J96" s="5"/>
      <c r="K96" s="5"/>
    </row>
    <row r="97" spans="1:16" s="2" customFormat="1" ht="14.25" customHeight="1" x14ac:dyDescent="0.2">
      <c r="A97" s="47" t="s">
        <v>123</v>
      </c>
      <c r="B97" s="53">
        <v>11581100</v>
      </c>
      <c r="C97" s="53"/>
      <c r="D97" s="53">
        <f>B97</f>
        <v>11581100</v>
      </c>
      <c r="E97" s="53"/>
      <c r="F97" s="37"/>
      <c r="G97" s="53"/>
      <c r="H97" s="53"/>
      <c r="I97" s="53"/>
      <c r="J97" s="5"/>
      <c r="K97" s="5"/>
    </row>
    <row r="98" spans="1:16" s="2" customFormat="1" ht="14.25" customHeight="1" x14ac:dyDescent="0.2">
      <c r="A98" s="47" t="s">
        <v>120</v>
      </c>
      <c r="B98" s="53">
        <v>-11581100</v>
      </c>
      <c r="C98" s="53"/>
      <c r="D98" s="53">
        <f>B98</f>
        <v>-11581100</v>
      </c>
      <c r="E98" s="53"/>
      <c r="F98" s="37"/>
      <c r="G98" s="53"/>
      <c r="H98" s="53"/>
      <c r="I98" s="53"/>
      <c r="J98" s="5"/>
      <c r="K98" s="5"/>
    </row>
    <row r="99" spans="1:16" s="2" customFormat="1" ht="14.25" customHeight="1" x14ac:dyDescent="0.2">
      <c r="A99" s="47" t="s">
        <v>121</v>
      </c>
      <c r="B99" s="44">
        <v>-11581100</v>
      </c>
      <c r="C99" s="44"/>
      <c r="D99" s="44">
        <f>B99</f>
        <v>-11581100</v>
      </c>
      <c r="E99" s="44"/>
      <c r="F99" s="37"/>
      <c r="G99" s="44"/>
      <c r="H99" s="44"/>
      <c r="I99" s="44"/>
      <c r="J99" s="5"/>
      <c r="K99" s="5"/>
    </row>
    <row r="100" spans="1:16" s="2" customFormat="1" ht="14.25" customHeight="1" x14ac:dyDescent="0.2">
      <c r="A100" s="47" t="s">
        <v>117</v>
      </c>
      <c r="B100" s="37">
        <v>0</v>
      </c>
      <c r="C100" s="37"/>
      <c r="D100" s="37"/>
      <c r="E100" s="37"/>
      <c r="F100" s="37"/>
      <c r="G100" s="37"/>
      <c r="H100" s="37"/>
      <c r="I100" s="37"/>
      <c r="J100" s="5"/>
      <c r="K100" s="5"/>
    </row>
    <row r="101" spans="1:16" s="2" customFormat="1" ht="14.25" customHeight="1" x14ac:dyDescent="0.2">
      <c r="A101" s="47" t="s">
        <v>124</v>
      </c>
      <c r="B101" s="37">
        <f ca="1">B101-B97</f>
        <v>0</v>
      </c>
      <c r="C101" s="37"/>
      <c r="D101" s="37"/>
      <c r="E101" s="37"/>
      <c r="F101" s="37"/>
      <c r="G101" s="37"/>
      <c r="H101" s="37"/>
      <c r="I101" s="37"/>
      <c r="J101" s="5"/>
      <c r="K101" s="5"/>
    </row>
    <row r="102" spans="1:16" s="2" customFormat="1" ht="14.25" customHeight="1" x14ac:dyDescent="0.2">
      <c r="A102" s="47" t="s">
        <v>125</v>
      </c>
      <c r="B102" s="37">
        <v>0</v>
      </c>
      <c r="C102" s="37"/>
      <c r="D102" s="37"/>
      <c r="E102" s="37"/>
      <c r="F102" s="37"/>
      <c r="G102" s="37"/>
      <c r="H102" s="37"/>
      <c r="I102" s="37"/>
      <c r="J102" s="5"/>
      <c r="K102" s="5"/>
    </row>
    <row r="103" spans="1:16" s="2" customFormat="1" ht="14.25" customHeight="1" x14ac:dyDescent="0.2">
      <c r="A103" s="45" t="s">
        <v>118</v>
      </c>
      <c r="B103" s="37">
        <f>B94+B100</f>
        <v>0</v>
      </c>
      <c r="C103" s="37"/>
      <c r="D103" s="37"/>
      <c r="E103" s="37"/>
      <c r="F103" s="37"/>
      <c r="G103" s="37"/>
      <c r="H103" s="37"/>
      <c r="I103" s="37"/>
      <c r="J103" s="5">
        <f>SUM(C103:I103)</f>
        <v>0</v>
      </c>
      <c r="K103" s="5"/>
    </row>
    <row r="104" spans="1:16" s="2" customFormat="1" ht="14.25" customHeight="1" x14ac:dyDescent="0.2">
      <c r="A104" s="2" t="s">
        <v>51</v>
      </c>
      <c r="J104" s="5"/>
      <c r="K104" s="15" t="s">
        <v>9</v>
      </c>
      <c r="L104" s="16" t="s">
        <v>19</v>
      </c>
      <c r="N104" s="2" t="s">
        <v>23</v>
      </c>
      <c r="O104" s="17"/>
    </row>
    <row r="105" spans="1:16" s="2" customFormat="1" ht="14.25" customHeight="1" x14ac:dyDescent="0.2">
      <c r="A105" s="2" t="s">
        <v>52</v>
      </c>
      <c r="J105" s="5"/>
      <c r="K105" s="18" t="s">
        <v>11</v>
      </c>
      <c r="L105" s="19">
        <v>19087000</v>
      </c>
      <c r="M105" s="20"/>
      <c r="N105" s="21" t="s">
        <v>22</v>
      </c>
      <c r="O105" s="22">
        <v>0.91</v>
      </c>
      <c r="P105" s="23" t="s">
        <v>23</v>
      </c>
    </row>
    <row r="106" spans="1:16" s="2" customFormat="1" ht="14.25" customHeight="1" x14ac:dyDescent="0.2">
      <c r="J106" s="5"/>
      <c r="K106" s="18" t="s">
        <v>201</v>
      </c>
      <c r="L106" s="19">
        <v>579000</v>
      </c>
      <c r="M106" s="20"/>
      <c r="N106" s="21"/>
      <c r="O106" s="22"/>
      <c r="P106" s="23"/>
    </row>
    <row r="107" spans="1:16" s="2" customFormat="1" ht="14.25" customHeight="1" x14ac:dyDescent="0.2">
      <c r="J107" s="5"/>
      <c r="K107" s="18" t="s">
        <v>24</v>
      </c>
      <c r="L107" s="19">
        <v>3700000</v>
      </c>
      <c r="M107" s="20"/>
      <c r="N107" s="21" t="s">
        <v>20</v>
      </c>
      <c r="O107" s="22">
        <v>0.09</v>
      </c>
      <c r="P107" s="23" t="s">
        <v>42</v>
      </c>
    </row>
    <row r="108" spans="1:16" s="2" customFormat="1" ht="14.25" customHeight="1" x14ac:dyDescent="0.2">
      <c r="J108" s="5"/>
      <c r="K108" s="18" t="s">
        <v>27</v>
      </c>
      <c r="L108" s="19">
        <v>2127000</v>
      </c>
      <c r="M108" s="20"/>
      <c r="N108" s="21"/>
      <c r="P108" s="23"/>
    </row>
    <row r="109" spans="1:16" s="2" customFormat="1" ht="14.25" customHeight="1" x14ac:dyDescent="0.2">
      <c r="J109" s="5"/>
      <c r="K109" s="18" t="s">
        <v>10</v>
      </c>
      <c r="L109" s="19">
        <v>824000</v>
      </c>
      <c r="M109" s="20"/>
      <c r="N109" s="24"/>
      <c r="P109" s="23" t="s">
        <v>43</v>
      </c>
    </row>
    <row r="110" spans="1:16" s="2" customFormat="1" ht="14.25" customHeight="1" x14ac:dyDescent="0.2">
      <c r="J110" s="5"/>
      <c r="K110" s="18" t="s">
        <v>12</v>
      </c>
      <c r="L110" s="19">
        <v>1430000</v>
      </c>
      <c r="M110" s="20"/>
      <c r="N110" s="24"/>
      <c r="O110" s="24"/>
      <c r="P110" s="25"/>
    </row>
    <row r="111" spans="1:16" s="2" customFormat="1" ht="14.25" customHeight="1" x14ac:dyDescent="0.2">
      <c r="J111" s="5"/>
      <c r="K111" s="18" t="s">
        <v>13</v>
      </c>
      <c r="L111" s="19">
        <v>380000</v>
      </c>
      <c r="M111" s="20"/>
      <c r="N111" s="24"/>
      <c r="O111" s="24"/>
      <c r="P111" s="25"/>
    </row>
    <row r="112" spans="1:16" s="2" customFormat="1" ht="14.25" customHeight="1" x14ac:dyDescent="0.2">
      <c r="J112" s="5"/>
      <c r="K112" s="18" t="s">
        <v>14</v>
      </c>
      <c r="L112" s="19">
        <v>155000</v>
      </c>
      <c r="M112" s="20"/>
      <c r="N112" s="24"/>
      <c r="O112" s="24"/>
      <c r="P112" s="25"/>
    </row>
    <row r="113" spans="10:16" s="2" customFormat="1" ht="14.25" customHeight="1" x14ac:dyDescent="0.2">
      <c r="J113" s="5"/>
      <c r="K113" s="18" t="s">
        <v>28</v>
      </c>
      <c r="L113" s="19">
        <v>598000</v>
      </c>
      <c r="M113" s="20"/>
      <c r="N113" s="24"/>
      <c r="O113" s="24"/>
      <c r="P113" s="25"/>
    </row>
    <row r="114" spans="10:16" s="2" customFormat="1" ht="14.25" customHeight="1" x14ac:dyDescent="0.2">
      <c r="J114" s="5"/>
      <c r="K114" s="18" t="s">
        <v>15</v>
      </c>
      <c r="L114" s="19">
        <v>830000</v>
      </c>
      <c r="M114" s="20"/>
      <c r="N114" s="24"/>
      <c r="O114" s="24"/>
      <c r="P114" s="25"/>
    </row>
    <row r="115" spans="10:16" s="2" customFormat="1" ht="14.25" customHeight="1" x14ac:dyDescent="0.2">
      <c r="J115" s="5" t="s">
        <v>26</v>
      </c>
      <c r="K115" s="18" t="s">
        <v>29</v>
      </c>
      <c r="L115" s="19">
        <v>115600</v>
      </c>
      <c r="M115" s="20"/>
      <c r="N115" s="24"/>
      <c r="O115" s="24"/>
      <c r="P115" s="25"/>
    </row>
    <row r="116" spans="10:16" s="2" customFormat="1" ht="14.25" customHeight="1" x14ac:dyDescent="0.2">
      <c r="J116" s="5"/>
      <c r="K116" s="18" t="s">
        <v>30</v>
      </c>
      <c r="L116" s="19">
        <v>210000</v>
      </c>
      <c r="M116" s="20"/>
      <c r="N116" s="24"/>
      <c r="O116" s="24"/>
      <c r="P116" s="25"/>
    </row>
    <row r="117" spans="10:16" s="2" customFormat="1" ht="14.25" customHeight="1" x14ac:dyDescent="0.2">
      <c r="J117" s="5"/>
      <c r="K117" s="18" t="s">
        <v>16</v>
      </c>
      <c r="L117" s="19">
        <v>2457216</v>
      </c>
      <c r="M117" s="20"/>
      <c r="N117" s="24"/>
      <c r="O117" s="24"/>
      <c r="P117" s="25"/>
    </row>
    <row r="118" spans="10:16" s="2" customFormat="1" ht="14.25" customHeight="1" x14ac:dyDescent="0.2">
      <c r="J118" s="5"/>
      <c r="K118" s="18" t="s">
        <v>31</v>
      </c>
      <c r="L118" s="19">
        <v>253090</v>
      </c>
      <c r="M118" s="20"/>
      <c r="N118" s="24"/>
      <c r="O118" s="24"/>
      <c r="P118" s="25"/>
    </row>
    <row r="119" spans="10:16" s="2" customFormat="1" ht="14.25" customHeight="1" x14ac:dyDescent="0.2">
      <c r="J119" s="5"/>
      <c r="K119" s="18" t="s">
        <v>32</v>
      </c>
      <c r="L119" s="19">
        <v>58900</v>
      </c>
      <c r="M119" s="20"/>
      <c r="N119" s="24"/>
      <c r="O119" s="24"/>
      <c r="P119" s="25"/>
    </row>
    <row r="120" spans="10:16" s="2" customFormat="1" ht="14.25" customHeight="1" x14ac:dyDescent="0.2">
      <c r="J120" s="5" t="s">
        <v>40</v>
      </c>
      <c r="K120" s="18" t="s">
        <v>41</v>
      </c>
      <c r="L120" s="19">
        <v>200000</v>
      </c>
      <c r="M120" s="20"/>
      <c r="N120" s="24"/>
      <c r="O120" s="24"/>
      <c r="P120" s="25"/>
    </row>
    <row r="121" spans="10:16" s="2" customFormat="1" ht="14.25" customHeight="1" x14ac:dyDescent="0.2">
      <c r="J121" s="5"/>
      <c r="K121" s="18" t="s">
        <v>33</v>
      </c>
      <c r="L121" s="19">
        <v>600000</v>
      </c>
      <c r="M121" s="20"/>
      <c r="N121" s="24"/>
      <c r="O121" s="24"/>
      <c r="P121" s="25"/>
    </row>
    <row r="122" spans="10:16" s="2" customFormat="1" ht="14.25" customHeight="1" x14ac:dyDescent="0.2">
      <c r="J122" s="5"/>
      <c r="K122" s="18" t="s">
        <v>39</v>
      </c>
      <c r="L122" s="19">
        <v>111000</v>
      </c>
      <c r="M122" s="20"/>
      <c r="N122" s="24"/>
      <c r="O122" s="24"/>
      <c r="P122" s="25"/>
    </row>
    <row r="123" spans="10:16" s="2" customFormat="1" ht="14.25" customHeight="1" x14ac:dyDescent="0.2">
      <c r="J123" s="5"/>
      <c r="K123" s="18" t="s">
        <v>34</v>
      </c>
      <c r="L123" s="19">
        <v>644000</v>
      </c>
      <c r="M123" s="20"/>
      <c r="N123" s="24"/>
      <c r="O123" s="24"/>
      <c r="P123" s="25"/>
    </row>
    <row r="124" spans="10:16" s="2" customFormat="1" ht="14.25" customHeight="1" x14ac:dyDescent="0.2">
      <c r="J124" s="5">
        <f>SUM(C57:I57)</f>
        <v>5180247</v>
      </c>
      <c r="K124" s="18" t="s">
        <v>35</v>
      </c>
      <c r="L124" s="19">
        <v>914000</v>
      </c>
      <c r="M124" s="20"/>
      <c r="N124" s="24"/>
      <c r="O124" s="24"/>
      <c r="P124" s="25"/>
    </row>
    <row r="125" spans="10:16" s="2" customFormat="1" ht="14.25" customHeight="1" x14ac:dyDescent="0.2">
      <c r="J125" s="5"/>
      <c r="K125" s="18" t="s">
        <v>36</v>
      </c>
      <c r="L125" s="19">
        <v>900000</v>
      </c>
      <c r="M125" s="20"/>
      <c r="N125" s="24"/>
      <c r="O125" s="24"/>
      <c r="P125" s="25"/>
    </row>
    <row r="126" spans="10:16" s="2" customFormat="1" ht="14.25" customHeight="1" x14ac:dyDescent="0.2">
      <c r="J126" s="5"/>
      <c r="K126" s="18" t="s">
        <v>17</v>
      </c>
      <c r="L126" s="19">
        <v>2000</v>
      </c>
      <c r="M126" s="20"/>
      <c r="N126" s="24"/>
      <c r="O126" s="24"/>
      <c r="P126" s="25"/>
    </row>
    <row r="127" spans="10:16" s="2" customFormat="1" ht="14.25" customHeight="1" x14ac:dyDescent="0.2">
      <c r="J127" s="5"/>
      <c r="K127" s="18" t="s">
        <v>202</v>
      </c>
      <c r="L127" s="19">
        <v>476170</v>
      </c>
      <c r="M127" s="20"/>
      <c r="N127" s="24"/>
      <c r="O127" s="24"/>
      <c r="P127" s="25"/>
    </row>
    <row r="128" spans="10:16" s="2" customFormat="1" ht="14.25" customHeight="1" x14ac:dyDescent="0.2">
      <c r="J128" s="5"/>
      <c r="K128" s="18" t="s">
        <v>18</v>
      </c>
      <c r="L128" s="19">
        <v>0</v>
      </c>
      <c r="M128" s="20"/>
      <c r="N128" s="24"/>
      <c r="O128" s="24"/>
      <c r="P128" s="25"/>
    </row>
    <row r="129" spans="10:16" s="2" customFormat="1" ht="15.75" customHeight="1" x14ac:dyDescent="0.2">
      <c r="J129" s="5"/>
      <c r="K129" s="26" t="s">
        <v>21</v>
      </c>
      <c r="L129" s="27">
        <f>SUM(L105:L128)</f>
        <v>36651976</v>
      </c>
      <c r="M129" s="28"/>
      <c r="N129" s="29"/>
      <c r="O129" s="24"/>
      <c r="P129" s="25"/>
    </row>
    <row r="130" spans="10:16" s="2" customFormat="1" ht="15.75" customHeight="1" x14ac:dyDescent="0.2">
      <c r="J130" s="5"/>
      <c r="K130" s="30"/>
      <c r="L130" s="24"/>
      <c r="M130" s="24"/>
      <c r="N130" s="24"/>
      <c r="O130" s="24"/>
      <c r="P130" s="25"/>
    </row>
    <row r="131" spans="10:16" s="2" customFormat="1" ht="15.75" customHeight="1" x14ac:dyDescent="0.2">
      <c r="J131" s="5"/>
      <c r="K131" s="30"/>
      <c r="L131" s="24"/>
      <c r="M131" s="24"/>
      <c r="N131" s="24"/>
      <c r="O131" s="24"/>
      <c r="P131" s="25"/>
    </row>
    <row r="132" spans="10:16" s="2" customFormat="1" ht="15.75" customHeight="1" x14ac:dyDescent="0.2">
      <c r="J132" s="5"/>
      <c r="K132" s="30"/>
      <c r="L132" s="24"/>
      <c r="M132" s="24"/>
      <c r="N132" s="24"/>
      <c r="O132" s="24"/>
      <c r="P132" s="25"/>
    </row>
    <row r="133" spans="10:16" s="2" customFormat="1" ht="15.75" customHeight="1" x14ac:dyDescent="0.2">
      <c r="J133" s="5"/>
      <c r="K133" s="30"/>
      <c r="L133" s="24"/>
      <c r="M133" s="24"/>
      <c r="N133" s="24"/>
      <c r="O133" s="24"/>
      <c r="P133" s="25"/>
    </row>
    <row r="134" spans="10:16" s="2" customFormat="1" ht="15.75" customHeight="1" x14ac:dyDescent="0.2">
      <c r="J134" s="5"/>
      <c r="K134" s="30"/>
      <c r="L134" s="24"/>
      <c r="M134" s="24"/>
      <c r="N134" s="24"/>
      <c r="O134" s="25"/>
      <c r="P134" s="25"/>
    </row>
    <row r="135" spans="10:16" s="2" customFormat="1" ht="15.75" customHeight="1" x14ac:dyDescent="0.2">
      <c r="J135" s="5"/>
      <c r="K135" s="30"/>
      <c r="L135" s="24"/>
      <c r="M135" s="24"/>
      <c r="N135" s="24"/>
      <c r="O135" s="25"/>
      <c r="P135" s="25"/>
    </row>
    <row r="136" spans="10:16" s="2" customFormat="1" ht="15.75" customHeight="1" x14ac:dyDescent="0.2">
      <c r="J136" s="5"/>
      <c r="K136" s="30"/>
      <c r="L136" s="24"/>
      <c r="M136" s="24"/>
      <c r="N136" s="24"/>
      <c r="O136" s="25"/>
      <c r="P136" s="25"/>
    </row>
    <row r="137" spans="10:16" s="2" customFormat="1" ht="15.75" customHeight="1" x14ac:dyDescent="0.2">
      <c r="J137" s="5"/>
      <c r="K137" s="30"/>
      <c r="L137" s="24"/>
      <c r="M137" s="24"/>
      <c r="N137" s="24"/>
      <c r="O137" s="25"/>
      <c r="P137" s="25"/>
    </row>
    <row r="138" spans="10:16" s="2" customFormat="1" ht="15.75" customHeight="1" x14ac:dyDescent="0.2">
      <c r="J138" s="5"/>
      <c r="K138" s="30"/>
      <c r="L138" s="24"/>
      <c r="M138" s="24"/>
      <c r="N138" s="24"/>
      <c r="O138" s="25"/>
      <c r="P138" s="25"/>
    </row>
    <row r="139" spans="10:16" s="2" customFormat="1" ht="15.75" customHeight="1" x14ac:dyDescent="0.2">
      <c r="J139" s="5"/>
      <c r="K139" s="30"/>
      <c r="L139" s="24"/>
      <c r="M139" s="24"/>
      <c r="N139" s="24"/>
      <c r="O139" s="25"/>
      <c r="P139" s="25"/>
    </row>
    <row r="140" spans="10:16" s="2" customFormat="1" ht="15.75" customHeight="1" x14ac:dyDescent="0.2">
      <c r="J140" s="5"/>
      <c r="K140" s="30"/>
      <c r="L140" s="24"/>
      <c r="M140" s="24"/>
      <c r="N140" s="24"/>
      <c r="O140" s="25"/>
      <c r="P140" s="25"/>
    </row>
    <row r="141" spans="10:16" s="2" customFormat="1" ht="15.75" customHeight="1" x14ac:dyDescent="0.2">
      <c r="J141" s="5"/>
      <c r="K141" s="30"/>
      <c r="L141" s="24"/>
      <c r="M141" s="24"/>
      <c r="N141" s="24"/>
      <c r="O141" s="25"/>
      <c r="P141" s="25"/>
    </row>
    <row r="142" spans="10:16" s="2" customFormat="1" ht="15.75" customHeight="1" x14ac:dyDescent="0.2">
      <c r="J142" s="5"/>
      <c r="K142" s="30"/>
      <c r="L142" s="24"/>
      <c r="M142" s="24"/>
      <c r="N142" s="24"/>
      <c r="O142" s="25"/>
      <c r="P142" s="25"/>
    </row>
    <row r="143" spans="10:16" s="2" customFormat="1" ht="15.75" customHeight="1" x14ac:dyDescent="0.2">
      <c r="J143" s="5"/>
      <c r="K143" s="30"/>
      <c r="L143" s="24"/>
      <c r="M143" s="24"/>
      <c r="N143" s="24"/>
      <c r="O143" s="25"/>
      <c r="P143" s="25"/>
    </row>
    <row r="144" spans="10:16" s="2" customFormat="1" ht="15.75" customHeight="1" x14ac:dyDescent="0.2">
      <c r="J144" s="5"/>
      <c r="K144" s="30"/>
      <c r="L144" s="24"/>
      <c r="M144" s="24"/>
      <c r="N144" s="24"/>
      <c r="O144" s="25"/>
      <c r="P144" s="25"/>
    </row>
    <row r="145" spans="1:16" s="2" customFormat="1" ht="15.75" customHeight="1" x14ac:dyDescent="0.2">
      <c r="J145" s="5"/>
      <c r="K145" s="30"/>
      <c r="L145" s="24"/>
      <c r="M145" s="24"/>
      <c r="N145" s="24"/>
      <c r="O145" s="25"/>
      <c r="P145" s="25"/>
    </row>
    <row r="146" spans="1:16" s="2" customFormat="1" ht="15.75" customHeight="1" x14ac:dyDescent="0.2">
      <c r="J146" s="5"/>
      <c r="K146" s="30"/>
      <c r="L146" s="24"/>
      <c r="M146" s="24"/>
      <c r="N146" s="24"/>
      <c r="O146" s="25"/>
      <c r="P146" s="25"/>
    </row>
    <row r="147" spans="1:16" s="2" customFormat="1" ht="15.75" customHeight="1" x14ac:dyDescent="0.2">
      <c r="J147" s="5"/>
      <c r="K147" s="30"/>
      <c r="L147" s="24"/>
      <c r="M147" s="24"/>
      <c r="N147" s="24"/>
      <c r="O147" s="25"/>
      <c r="P147" s="25"/>
    </row>
    <row r="148" spans="1:16" s="2" customFormat="1" ht="15.75" customHeight="1" x14ac:dyDescent="0.2">
      <c r="J148" s="5">
        <f>SUM(C82:I82)</f>
        <v>61353975</v>
      </c>
      <c r="K148" s="30"/>
      <c r="L148" s="24"/>
      <c r="M148" s="24"/>
      <c r="N148" s="24"/>
      <c r="O148" s="25"/>
      <c r="P148" s="25"/>
    </row>
    <row r="149" spans="1:16" s="2" customFormat="1" ht="15.75" customHeight="1" x14ac:dyDescent="0.2">
      <c r="J149" s="5" t="e">
        <f>SUM(#REF!)</f>
        <v>#REF!</v>
      </c>
      <c r="K149" s="30"/>
      <c r="L149" s="24"/>
      <c r="M149" s="24"/>
      <c r="N149" s="24"/>
      <c r="O149" s="25"/>
      <c r="P149" s="25"/>
    </row>
    <row r="150" spans="1:16" s="2" customFormat="1" ht="15.75" customHeight="1" x14ac:dyDescent="0.2">
      <c r="J150" s="5"/>
      <c r="K150" s="30"/>
      <c r="L150" s="24"/>
      <c r="M150" s="24"/>
      <c r="N150" s="24"/>
      <c r="O150" s="25"/>
      <c r="P150" s="25"/>
    </row>
    <row r="151" spans="1:16" s="2" customFormat="1" ht="15.75" customHeight="1" x14ac:dyDescent="0.2">
      <c r="J151" s="5"/>
      <c r="K151" s="30"/>
      <c r="L151" s="24"/>
      <c r="M151" s="24"/>
      <c r="N151" s="24"/>
      <c r="O151" s="25"/>
      <c r="P151" s="25"/>
    </row>
    <row r="152" spans="1:16" s="2" customFormat="1" ht="15.75" customHeight="1" x14ac:dyDescent="0.2">
      <c r="J152" s="5">
        <f>SUM(C89:I89)</f>
        <v>0</v>
      </c>
      <c r="K152" s="31"/>
      <c r="L152" s="32"/>
      <c r="M152" s="32"/>
      <c r="N152" s="32"/>
    </row>
    <row r="153" spans="1:16" s="2" customFormat="1" ht="15.75" customHeight="1" x14ac:dyDescent="0.2">
      <c r="J153" s="5"/>
      <c r="K153" s="5"/>
    </row>
    <row r="154" spans="1:16" s="2" customFormat="1" ht="15.75" customHeight="1" x14ac:dyDescent="0.2">
      <c r="J154" s="5"/>
      <c r="K154" s="5"/>
    </row>
    <row r="155" spans="1:16" s="2" customFormat="1" ht="15.75" customHeight="1" x14ac:dyDescent="0.2">
      <c r="J155" s="5"/>
      <c r="K155" s="5"/>
    </row>
    <row r="156" spans="1:16" s="7" customFormat="1" ht="15.75" customHeight="1" x14ac:dyDescent="0.2">
      <c r="A156" s="2"/>
      <c r="B156" s="2"/>
      <c r="C156" s="2"/>
      <c r="D156" s="2"/>
      <c r="E156" s="2"/>
      <c r="F156" s="2"/>
      <c r="G156" s="2"/>
      <c r="H156" s="2"/>
      <c r="I156" s="2"/>
      <c r="J156" s="6">
        <f>SUM(C95:I95)</f>
        <v>0</v>
      </c>
      <c r="K156" s="6"/>
    </row>
    <row r="157" spans="1:16" s="7" customFormat="1" ht="15.75" customHeight="1" x14ac:dyDescent="0.2">
      <c r="A157" s="2"/>
      <c r="B157" s="2"/>
      <c r="C157" s="2"/>
      <c r="D157" s="2"/>
      <c r="E157" s="2"/>
      <c r="F157" s="2"/>
      <c r="G157" s="2"/>
      <c r="H157" s="2"/>
      <c r="I157" s="2"/>
      <c r="J157" s="6"/>
      <c r="K157" s="6"/>
    </row>
    <row r="158" spans="1:16" s="7" customFormat="1" ht="15.75" customHeight="1" x14ac:dyDescent="0.2">
      <c r="A158" s="2"/>
      <c r="B158" s="2"/>
      <c r="C158" s="2"/>
      <c r="D158" s="2"/>
      <c r="E158" s="2"/>
      <c r="F158" s="2"/>
      <c r="G158" s="2"/>
      <c r="H158" s="2"/>
      <c r="I158" s="2"/>
      <c r="J158" s="6"/>
      <c r="K158" s="6"/>
    </row>
    <row r="159" spans="1:16" s="2" customFormat="1" ht="15.75" customHeight="1" x14ac:dyDescent="0.2">
      <c r="J159" s="5"/>
      <c r="K159" s="5"/>
    </row>
    <row r="160" spans="1:16" s="7" customFormat="1" ht="15.75" customHeight="1" x14ac:dyDescent="0.2">
      <c r="A160" s="2"/>
      <c r="B160" s="2"/>
      <c r="C160" s="2"/>
      <c r="D160" s="2"/>
      <c r="E160" s="2"/>
      <c r="F160" s="2"/>
      <c r="G160" s="2"/>
      <c r="H160" s="2"/>
      <c r="I160" s="2"/>
      <c r="J160" s="5">
        <f>SUM(C100:I100)</f>
        <v>0</v>
      </c>
      <c r="K160" s="6"/>
    </row>
    <row r="161" spans="1:11" s="7" customFormat="1" ht="15.75" customHeight="1" x14ac:dyDescent="0.2">
      <c r="A161" s="2"/>
      <c r="B161" s="2"/>
      <c r="C161" s="2"/>
      <c r="D161" s="2"/>
      <c r="E161" s="2"/>
      <c r="F161" s="2"/>
      <c r="G161" s="2"/>
      <c r="H161" s="2"/>
      <c r="I161" s="2"/>
      <c r="J161" s="5">
        <f>SUM(C103:I103)</f>
        <v>0</v>
      </c>
      <c r="K161" s="6"/>
    </row>
    <row r="162" spans="1:11" s="7" customFormat="1" ht="15.75" customHeight="1" x14ac:dyDescent="0.2">
      <c r="A162" s="2"/>
      <c r="B162" s="2"/>
      <c r="C162" s="2"/>
      <c r="D162" s="2"/>
      <c r="E162" s="2"/>
      <c r="F162" s="2"/>
      <c r="G162" s="2"/>
      <c r="H162" s="2"/>
      <c r="I162" s="2"/>
      <c r="J162" s="6"/>
      <c r="K162" s="6"/>
    </row>
    <row r="163" spans="1:11" s="7" customFormat="1" ht="15.75" customHeight="1" x14ac:dyDescent="0.2">
      <c r="A163" s="2"/>
      <c r="B163" s="2"/>
      <c r="C163" s="2"/>
      <c r="D163" s="2"/>
      <c r="E163" s="2"/>
      <c r="F163" s="2"/>
      <c r="G163" s="2"/>
      <c r="H163" s="2"/>
      <c r="I163" s="2"/>
      <c r="J163" s="6"/>
      <c r="K163" s="6"/>
    </row>
    <row r="164" spans="1:11" s="7" customFormat="1" ht="15.75" customHeight="1" x14ac:dyDescent="0.2">
      <c r="A164" s="2"/>
      <c r="B164" s="2"/>
      <c r="C164" s="2"/>
      <c r="D164" s="2"/>
      <c r="E164" s="2"/>
      <c r="F164" s="2"/>
      <c r="G164" s="2"/>
      <c r="H164" s="2"/>
      <c r="I164" s="2"/>
      <c r="J164" s="5" t="e">
        <f>SUM(#REF!)</f>
        <v>#REF!</v>
      </c>
      <c r="K164" s="6"/>
    </row>
    <row r="165" spans="1:11" s="2" customFormat="1" ht="15.75" customHeight="1" x14ac:dyDescent="0.2">
      <c r="J165" s="6"/>
      <c r="K165" s="5"/>
    </row>
    <row r="166" spans="1:11" s="2" customFormat="1" ht="15.75" customHeight="1" x14ac:dyDescent="0.2">
      <c r="J166" s="6"/>
      <c r="K166" s="5"/>
    </row>
    <row r="167" spans="1:11" s="2" customFormat="1" ht="15.75" customHeight="1" x14ac:dyDescent="0.2">
      <c r="J167" s="6"/>
      <c r="K167" s="5"/>
    </row>
    <row r="168" spans="1:11" s="2" customFormat="1" ht="15.75" customHeight="1" x14ac:dyDescent="0.2">
      <c r="J168" s="5"/>
      <c r="K168" s="5"/>
    </row>
    <row r="169" spans="1:11" s="2" customFormat="1" ht="15.75" customHeight="1" x14ac:dyDescent="0.2">
      <c r="J169" s="5"/>
      <c r="K169" s="5"/>
    </row>
    <row r="170" spans="1:11" s="2" customFormat="1" ht="15.75" customHeight="1" x14ac:dyDescent="0.2">
      <c r="J170" s="5"/>
      <c r="K170" s="5"/>
    </row>
    <row r="171" spans="1:11" s="2" customFormat="1" ht="15.75" customHeight="1" x14ac:dyDescent="0.2">
      <c r="J171" s="5"/>
      <c r="K171" s="5"/>
    </row>
    <row r="172" spans="1:11" s="2" customFormat="1" x14ac:dyDescent="0.2"/>
    <row r="173" spans="1:11" s="2" customFormat="1" x14ac:dyDescent="0.2"/>
    <row r="174" spans="1:11" s="2" customFormat="1" x14ac:dyDescent="0.2"/>
    <row r="175" spans="1:11" s="2" customFormat="1" x14ac:dyDescent="0.2"/>
    <row r="176" spans="1:11" s="2" customFormat="1" x14ac:dyDescent="0.2"/>
    <row r="177" s="2" customFormat="1" x14ac:dyDescent="0.2"/>
    <row r="178" s="2" customFormat="1" x14ac:dyDescent="0.2"/>
    <row r="179" s="2" customFormat="1" x14ac:dyDescent="0.2"/>
    <row r="180" s="2" customFormat="1" x14ac:dyDescent="0.2"/>
    <row r="181" s="2" customFormat="1" x14ac:dyDescent="0.2"/>
    <row r="182" s="2" customFormat="1" x14ac:dyDescent="0.2"/>
    <row r="183" s="2" customFormat="1" x14ac:dyDescent="0.2"/>
    <row r="184" s="2" customFormat="1" x14ac:dyDescent="0.2"/>
    <row r="185" s="2" customFormat="1" x14ac:dyDescent="0.2"/>
    <row r="186" s="2" customFormat="1" x14ac:dyDescent="0.2"/>
    <row r="187" s="2" customFormat="1" x14ac:dyDescent="0.2"/>
    <row r="188" s="2" customFormat="1" x14ac:dyDescent="0.2"/>
    <row r="189" s="2" customFormat="1" x14ac:dyDescent="0.2"/>
    <row r="190" s="2" customFormat="1" x14ac:dyDescent="0.2"/>
    <row r="191" s="2" customFormat="1" x14ac:dyDescent="0.2"/>
    <row r="192" s="2" customFormat="1" x14ac:dyDescent="0.2"/>
    <row r="193" spans="1:9" s="2" customFormat="1" x14ac:dyDescent="0.2"/>
    <row r="194" spans="1:9" s="2" customFormat="1" x14ac:dyDescent="0.2"/>
    <row r="195" spans="1:9" s="2" customFormat="1" x14ac:dyDescent="0.2"/>
    <row r="196" spans="1:9" s="2" customFormat="1" x14ac:dyDescent="0.2"/>
    <row r="197" spans="1:9" s="2" customFormat="1" x14ac:dyDescent="0.2"/>
    <row r="198" spans="1:9" s="2" customFormat="1" x14ac:dyDescent="0.2"/>
    <row r="199" spans="1:9" s="2" customFormat="1" x14ac:dyDescent="0.2"/>
    <row r="200" spans="1:9" s="2" customFormat="1" x14ac:dyDescent="0.2"/>
    <row r="201" spans="1:9" s="2" customFormat="1" x14ac:dyDescent="0.2"/>
    <row r="202" spans="1:9" s="2" customFormat="1" x14ac:dyDescent="0.2"/>
    <row r="203" spans="1:9" s="2" customFormat="1" x14ac:dyDescent="0.2"/>
    <row r="204" spans="1:9" s="2" customFormat="1" x14ac:dyDescent="0.2"/>
    <row r="205" spans="1:9" s="2" customFormat="1" x14ac:dyDescent="0.2"/>
    <row r="206" spans="1:9" s="2" customFormat="1" x14ac:dyDescent="0.2">
      <c r="A206"/>
      <c r="B206"/>
      <c r="C206"/>
      <c r="D206"/>
      <c r="E206"/>
      <c r="F206"/>
      <c r="G206"/>
      <c r="H206"/>
      <c r="I206"/>
    </row>
    <row r="207" spans="1:9" s="2" customFormat="1" x14ac:dyDescent="0.2">
      <c r="A207"/>
      <c r="B207"/>
      <c r="C207"/>
      <c r="D207"/>
      <c r="E207"/>
      <c r="F207"/>
      <c r="G207"/>
      <c r="H207"/>
      <c r="I207"/>
    </row>
    <row r="208" spans="1:9" s="2" customFormat="1" x14ac:dyDescent="0.2">
      <c r="A208"/>
      <c r="B208"/>
      <c r="C208"/>
      <c r="D208"/>
      <c r="E208"/>
      <c r="F208"/>
      <c r="G208"/>
      <c r="H208"/>
      <c r="I208"/>
    </row>
    <row r="209" spans="1:9" s="2" customFormat="1" x14ac:dyDescent="0.2">
      <c r="A209"/>
      <c r="B209"/>
      <c r="C209"/>
      <c r="D209"/>
      <c r="E209"/>
      <c r="F209"/>
      <c r="G209"/>
      <c r="H209"/>
      <c r="I209"/>
    </row>
    <row r="210" spans="1:9" s="2" customFormat="1" x14ac:dyDescent="0.2">
      <c r="A210"/>
      <c r="B210"/>
      <c r="C210"/>
      <c r="D210"/>
      <c r="E210"/>
      <c r="F210"/>
      <c r="G210"/>
      <c r="H210"/>
      <c r="I210"/>
    </row>
    <row r="211" spans="1:9" s="2" customFormat="1" x14ac:dyDescent="0.2">
      <c r="A211"/>
      <c r="B211"/>
      <c r="C211"/>
      <c r="D211"/>
      <c r="E211"/>
      <c r="F211"/>
      <c r="G211"/>
      <c r="H211"/>
      <c r="I211"/>
    </row>
    <row r="212" spans="1:9" s="2" customFormat="1" x14ac:dyDescent="0.2">
      <c r="A212"/>
      <c r="B212"/>
      <c r="C212"/>
      <c r="D212"/>
      <c r="E212"/>
      <c r="F212"/>
      <c r="G212"/>
      <c r="H212"/>
      <c r="I212"/>
    </row>
    <row r="213" spans="1:9" s="2" customFormat="1" x14ac:dyDescent="0.2">
      <c r="A213"/>
      <c r="B213"/>
      <c r="C213"/>
      <c r="D213"/>
      <c r="E213"/>
      <c r="F213"/>
      <c r="G213"/>
      <c r="H213"/>
      <c r="I213"/>
    </row>
    <row r="214" spans="1:9" s="2" customFormat="1" x14ac:dyDescent="0.2">
      <c r="A214"/>
      <c r="B214"/>
      <c r="C214"/>
      <c r="D214"/>
      <c r="E214"/>
      <c r="F214"/>
      <c r="G214"/>
      <c r="H214"/>
      <c r="I214"/>
    </row>
    <row r="215" spans="1:9" s="2" customFormat="1" x14ac:dyDescent="0.2">
      <c r="A215"/>
      <c r="B215"/>
      <c r="C215"/>
      <c r="D215"/>
      <c r="E215"/>
      <c r="F215"/>
      <c r="G215"/>
      <c r="H215"/>
      <c r="I215"/>
    </row>
    <row r="216" spans="1:9" s="2" customFormat="1" x14ac:dyDescent="0.2">
      <c r="A216"/>
      <c r="B216"/>
      <c r="C216"/>
      <c r="D216"/>
      <c r="E216"/>
      <c r="F216"/>
      <c r="G216"/>
      <c r="H216"/>
      <c r="I216"/>
    </row>
    <row r="217" spans="1:9" s="2" customFormat="1" x14ac:dyDescent="0.2">
      <c r="A217"/>
      <c r="B217"/>
      <c r="C217"/>
      <c r="D217"/>
      <c r="E217"/>
      <c r="F217"/>
      <c r="G217"/>
      <c r="H217"/>
      <c r="I217"/>
    </row>
    <row r="218" spans="1:9" s="2" customFormat="1" x14ac:dyDescent="0.2">
      <c r="A218"/>
      <c r="B218"/>
      <c r="C218"/>
      <c r="D218"/>
      <c r="E218"/>
      <c r="F218"/>
      <c r="G218"/>
      <c r="H218"/>
      <c r="I218"/>
    </row>
    <row r="219" spans="1:9" s="2" customFormat="1" x14ac:dyDescent="0.2">
      <c r="A219"/>
      <c r="B219"/>
      <c r="C219"/>
      <c r="D219"/>
      <c r="E219"/>
      <c r="F219"/>
      <c r="G219"/>
      <c r="H219"/>
      <c r="I219"/>
    </row>
    <row r="220" spans="1:9" s="2" customFormat="1" x14ac:dyDescent="0.2">
      <c r="A220"/>
      <c r="B220"/>
      <c r="C220"/>
      <c r="D220"/>
      <c r="E220"/>
      <c r="F220"/>
      <c r="G220"/>
      <c r="H220"/>
      <c r="I220"/>
    </row>
    <row r="221" spans="1:9" s="2" customFormat="1" x14ac:dyDescent="0.2">
      <c r="A221"/>
      <c r="B221"/>
      <c r="C221"/>
      <c r="D221"/>
      <c r="E221"/>
      <c r="F221"/>
      <c r="G221"/>
      <c r="H221"/>
      <c r="I221"/>
    </row>
    <row r="222" spans="1:9" s="2" customFormat="1" x14ac:dyDescent="0.2">
      <c r="A222"/>
      <c r="B222"/>
      <c r="C222"/>
      <c r="D222"/>
      <c r="E222"/>
      <c r="F222"/>
      <c r="G222"/>
      <c r="H222"/>
      <c r="I222"/>
    </row>
    <row r="223" spans="1:9" s="2" customFormat="1" x14ac:dyDescent="0.2">
      <c r="A223"/>
      <c r="B223"/>
      <c r="C223"/>
      <c r="D223"/>
      <c r="E223"/>
      <c r="F223"/>
      <c r="G223"/>
      <c r="H223"/>
      <c r="I223"/>
    </row>
    <row r="224" spans="1:9" s="2" customFormat="1" x14ac:dyDescent="0.2">
      <c r="A224"/>
      <c r="B224"/>
      <c r="C224"/>
      <c r="D224"/>
      <c r="E224"/>
      <c r="F224"/>
      <c r="G224"/>
      <c r="H224"/>
      <c r="I224"/>
    </row>
    <row r="225" spans="1:9" s="2" customFormat="1" x14ac:dyDescent="0.2">
      <c r="A225"/>
      <c r="B225"/>
      <c r="C225"/>
      <c r="D225"/>
      <c r="E225"/>
      <c r="F225"/>
      <c r="G225"/>
      <c r="H225"/>
      <c r="I225"/>
    </row>
    <row r="226" spans="1:9" s="2" customFormat="1" x14ac:dyDescent="0.2">
      <c r="A226"/>
      <c r="B226"/>
      <c r="C226"/>
      <c r="D226"/>
      <c r="E226"/>
      <c r="F226"/>
      <c r="G226"/>
      <c r="H226"/>
      <c r="I226"/>
    </row>
    <row r="227" spans="1:9" s="2" customFormat="1" x14ac:dyDescent="0.2">
      <c r="A227"/>
      <c r="B227"/>
      <c r="C227"/>
      <c r="D227"/>
      <c r="E227"/>
      <c r="F227"/>
      <c r="G227"/>
      <c r="H227"/>
      <c r="I227"/>
    </row>
    <row r="228" spans="1:9" s="2" customFormat="1" x14ac:dyDescent="0.2">
      <c r="A228"/>
      <c r="B228"/>
      <c r="C228"/>
      <c r="D228"/>
      <c r="E228"/>
      <c r="F228"/>
      <c r="G228"/>
      <c r="H228"/>
      <c r="I228"/>
    </row>
    <row r="229" spans="1:9" s="2" customFormat="1" x14ac:dyDescent="0.2">
      <c r="A229"/>
      <c r="B229"/>
      <c r="C229"/>
      <c r="D229"/>
      <c r="E229"/>
      <c r="F229"/>
      <c r="G229"/>
      <c r="H229"/>
      <c r="I229"/>
    </row>
    <row r="230" spans="1:9" s="2" customFormat="1" x14ac:dyDescent="0.2">
      <c r="A230"/>
      <c r="B230"/>
      <c r="C230"/>
      <c r="D230"/>
      <c r="E230"/>
      <c r="F230"/>
      <c r="G230"/>
      <c r="H230"/>
      <c r="I230"/>
    </row>
    <row r="231" spans="1:9" s="2" customFormat="1" x14ac:dyDescent="0.2">
      <c r="A231"/>
      <c r="B231"/>
      <c r="C231"/>
      <c r="D231"/>
      <c r="E231"/>
      <c r="F231"/>
      <c r="G231"/>
      <c r="H231"/>
      <c r="I231"/>
    </row>
    <row r="232" spans="1:9" s="2" customFormat="1" x14ac:dyDescent="0.2">
      <c r="A232"/>
      <c r="B232"/>
      <c r="C232"/>
      <c r="D232"/>
      <c r="E232"/>
      <c r="F232"/>
      <c r="G232"/>
      <c r="H232"/>
      <c r="I232"/>
    </row>
    <row r="233" spans="1:9" s="2" customFormat="1" x14ac:dyDescent="0.2">
      <c r="A233"/>
      <c r="B233"/>
      <c r="C233"/>
      <c r="D233"/>
      <c r="E233"/>
      <c r="F233"/>
      <c r="G233"/>
      <c r="H233"/>
      <c r="I233"/>
    </row>
    <row r="234" spans="1:9" s="2" customFormat="1" x14ac:dyDescent="0.2">
      <c r="A234"/>
      <c r="B234"/>
      <c r="C234"/>
      <c r="D234"/>
      <c r="E234"/>
      <c r="F234"/>
      <c r="G234"/>
      <c r="H234"/>
      <c r="I234"/>
    </row>
    <row r="235" spans="1:9" s="2" customFormat="1" x14ac:dyDescent="0.2">
      <c r="A235"/>
      <c r="B235"/>
      <c r="C235"/>
      <c r="D235"/>
      <c r="E235"/>
      <c r="F235"/>
      <c r="G235"/>
      <c r="H235"/>
      <c r="I235"/>
    </row>
    <row r="236" spans="1:9" s="2" customFormat="1" x14ac:dyDescent="0.2">
      <c r="A236"/>
      <c r="B236"/>
      <c r="C236"/>
      <c r="D236"/>
      <c r="E236"/>
      <c r="F236"/>
      <c r="G236"/>
      <c r="H236"/>
      <c r="I236"/>
    </row>
    <row r="237" spans="1:9" s="2" customFormat="1" x14ac:dyDescent="0.2">
      <c r="A237"/>
      <c r="B237"/>
      <c r="C237"/>
      <c r="D237"/>
      <c r="E237"/>
      <c r="F237"/>
      <c r="G237"/>
      <c r="H237"/>
      <c r="I237"/>
    </row>
    <row r="238" spans="1:9" s="2" customFormat="1" x14ac:dyDescent="0.2">
      <c r="A238"/>
      <c r="B238"/>
      <c r="C238"/>
      <c r="D238"/>
      <c r="E238"/>
      <c r="F238"/>
      <c r="G238"/>
      <c r="H238"/>
      <c r="I238"/>
    </row>
    <row r="239" spans="1:9" s="2" customFormat="1" x14ac:dyDescent="0.2">
      <c r="A239"/>
      <c r="B239"/>
      <c r="C239"/>
      <c r="D239"/>
      <c r="E239"/>
      <c r="F239"/>
      <c r="G239"/>
      <c r="H239"/>
      <c r="I239"/>
    </row>
    <row r="240" spans="1:9" s="2" customFormat="1" x14ac:dyDescent="0.2">
      <c r="A240"/>
      <c r="B240"/>
      <c r="C240"/>
      <c r="D240"/>
      <c r="E240"/>
      <c r="F240"/>
      <c r="G240"/>
      <c r="H240"/>
      <c r="I240"/>
    </row>
    <row r="241" spans="1:9" s="2" customFormat="1" x14ac:dyDescent="0.2">
      <c r="A241"/>
      <c r="B241"/>
      <c r="C241"/>
      <c r="D241"/>
      <c r="E241"/>
      <c r="F241"/>
      <c r="G241"/>
      <c r="H241"/>
      <c r="I241"/>
    </row>
    <row r="242" spans="1:9" s="2" customFormat="1" x14ac:dyDescent="0.2">
      <c r="A242"/>
      <c r="B242"/>
      <c r="C242"/>
      <c r="D242"/>
      <c r="E242"/>
      <c r="F242"/>
      <c r="G242"/>
      <c r="H242"/>
      <c r="I242"/>
    </row>
    <row r="243" spans="1:9" s="2" customFormat="1" x14ac:dyDescent="0.2">
      <c r="A243"/>
      <c r="B243"/>
      <c r="C243"/>
      <c r="D243"/>
      <c r="E243"/>
      <c r="F243"/>
      <c r="G243"/>
      <c r="H243"/>
      <c r="I243"/>
    </row>
    <row r="244" spans="1:9" s="2" customFormat="1" x14ac:dyDescent="0.2">
      <c r="A244"/>
      <c r="B244"/>
      <c r="C244"/>
      <c r="D244"/>
      <c r="E244"/>
      <c r="F244"/>
      <c r="G244"/>
      <c r="H244"/>
      <c r="I244"/>
    </row>
    <row r="245" spans="1:9" s="2" customFormat="1" x14ac:dyDescent="0.2">
      <c r="A245"/>
      <c r="B245"/>
      <c r="C245"/>
      <c r="D245"/>
      <c r="E245"/>
      <c r="F245"/>
      <c r="G245"/>
      <c r="H245"/>
      <c r="I245"/>
    </row>
    <row r="246" spans="1:9" s="2" customFormat="1" x14ac:dyDescent="0.2">
      <c r="A246"/>
      <c r="B246"/>
      <c r="C246"/>
      <c r="D246"/>
      <c r="E246"/>
      <c r="F246"/>
      <c r="G246"/>
      <c r="H246"/>
      <c r="I246"/>
    </row>
    <row r="247" spans="1:9" s="2" customFormat="1" x14ac:dyDescent="0.2">
      <c r="A247"/>
      <c r="B247"/>
      <c r="C247"/>
      <c r="D247"/>
      <c r="E247"/>
      <c r="F247"/>
      <c r="G247"/>
      <c r="H247"/>
      <c r="I247"/>
    </row>
    <row r="248" spans="1:9" s="2" customFormat="1" x14ac:dyDescent="0.2">
      <c r="A248"/>
      <c r="B248"/>
      <c r="C248"/>
      <c r="D248"/>
      <c r="E248"/>
      <c r="F248"/>
      <c r="G248"/>
      <c r="H248"/>
      <c r="I248"/>
    </row>
    <row r="249" spans="1:9" s="2" customFormat="1" x14ac:dyDescent="0.2">
      <c r="A249"/>
      <c r="B249"/>
      <c r="C249"/>
      <c r="D249"/>
      <c r="E249"/>
      <c r="F249"/>
      <c r="G249"/>
      <c r="H249"/>
      <c r="I249"/>
    </row>
    <row r="250" spans="1:9" s="2" customFormat="1" x14ac:dyDescent="0.2">
      <c r="A250"/>
      <c r="B250"/>
      <c r="C250"/>
      <c r="D250"/>
      <c r="E250"/>
      <c r="F250"/>
      <c r="G250"/>
      <c r="H250"/>
      <c r="I250"/>
    </row>
    <row r="251" spans="1:9" s="2" customFormat="1" x14ac:dyDescent="0.2">
      <c r="A251"/>
      <c r="B251"/>
      <c r="C251"/>
      <c r="D251"/>
      <c r="E251"/>
      <c r="F251"/>
      <c r="G251"/>
      <c r="H251"/>
      <c r="I251"/>
    </row>
    <row r="252" spans="1:9" s="2" customFormat="1" x14ac:dyDescent="0.2">
      <c r="A252"/>
      <c r="B252"/>
      <c r="C252"/>
      <c r="D252"/>
      <c r="E252"/>
      <c r="F252"/>
      <c r="G252"/>
      <c r="H252"/>
      <c r="I252"/>
    </row>
    <row r="253" spans="1:9" s="2" customFormat="1" x14ac:dyDescent="0.2">
      <c r="A253"/>
      <c r="B253"/>
      <c r="C253"/>
      <c r="D253"/>
      <c r="E253"/>
      <c r="F253"/>
      <c r="G253"/>
      <c r="H253"/>
      <c r="I253"/>
    </row>
    <row r="254" spans="1:9" s="2" customFormat="1" x14ac:dyDescent="0.2">
      <c r="A254"/>
      <c r="B254"/>
      <c r="C254"/>
      <c r="D254"/>
      <c r="E254"/>
      <c r="F254"/>
      <c r="G254"/>
      <c r="H254"/>
      <c r="I254"/>
    </row>
    <row r="255" spans="1:9" s="2" customFormat="1" x14ac:dyDescent="0.2">
      <c r="A255"/>
      <c r="B255"/>
      <c r="C255"/>
      <c r="D255"/>
      <c r="E255"/>
      <c r="F255"/>
      <c r="G255"/>
      <c r="H255"/>
      <c r="I255"/>
    </row>
    <row r="256" spans="1:9" s="2" customFormat="1" x14ac:dyDescent="0.2">
      <c r="A256"/>
      <c r="B256"/>
      <c r="C256"/>
      <c r="D256"/>
      <c r="E256"/>
      <c r="F256"/>
      <c r="G256"/>
      <c r="H256"/>
      <c r="I256"/>
    </row>
    <row r="257" spans="1:9" s="2" customFormat="1" x14ac:dyDescent="0.2">
      <c r="A257"/>
      <c r="B257"/>
      <c r="C257"/>
      <c r="D257"/>
      <c r="E257"/>
      <c r="F257"/>
      <c r="G257"/>
      <c r="H257"/>
      <c r="I257"/>
    </row>
    <row r="258" spans="1:9" s="2" customFormat="1" x14ac:dyDescent="0.2">
      <c r="A258"/>
      <c r="B258"/>
      <c r="C258"/>
      <c r="D258"/>
      <c r="E258"/>
      <c r="F258"/>
      <c r="G258"/>
      <c r="H258"/>
      <c r="I258"/>
    </row>
    <row r="259" spans="1:9" s="2" customFormat="1" x14ac:dyDescent="0.2">
      <c r="A259"/>
      <c r="B259"/>
      <c r="C259"/>
      <c r="D259"/>
      <c r="E259"/>
      <c r="F259"/>
      <c r="G259"/>
      <c r="H259"/>
      <c r="I259"/>
    </row>
    <row r="260" spans="1:9" s="2" customFormat="1" x14ac:dyDescent="0.2">
      <c r="A260"/>
      <c r="B260"/>
      <c r="C260"/>
      <c r="D260"/>
      <c r="E260"/>
      <c r="F260"/>
      <c r="G260"/>
      <c r="H260"/>
      <c r="I260"/>
    </row>
    <row r="261" spans="1:9" s="2" customFormat="1" x14ac:dyDescent="0.2">
      <c r="A261"/>
      <c r="B261"/>
      <c r="C261"/>
      <c r="D261"/>
      <c r="E261"/>
      <c r="F261"/>
      <c r="G261"/>
      <c r="H261"/>
      <c r="I261"/>
    </row>
    <row r="262" spans="1:9" s="2" customFormat="1" x14ac:dyDescent="0.2">
      <c r="A262"/>
      <c r="B262"/>
      <c r="C262"/>
      <c r="D262"/>
      <c r="E262"/>
      <c r="F262"/>
      <c r="G262"/>
      <c r="H262"/>
      <c r="I262"/>
    </row>
    <row r="263" spans="1:9" s="2" customFormat="1" x14ac:dyDescent="0.2">
      <c r="A263"/>
      <c r="B263"/>
      <c r="C263"/>
      <c r="D263"/>
      <c r="E263"/>
      <c r="F263"/>
      <c r="G263"/>
      <c r="H263"/>
      <c r="I263"/>
    </row>
    <row r="264" spans="1:9" s="2" customFormat="1" x14ac:dyDescent="0.2">
      <c r="A264"/>
      <c r="B264"/>
      <c r="C264"/>
      <c r="D264"/>
      <c r="E264"/>
      <c r="F264"/>
      <c r="G264"/>
      <c r="H264"/>
      <c r="I264"/>
    </row>
    <row r="265" spans="1:9" s="2" customFormat="1" x14ac:dyDescent="0.2">
      <c r="A265"/>
      <c r="B265"/>
      <c r="C265"/>
      <c r="D265"/>
      <c r="E265"/>
      <c r="F265"/>
      <c r="G265"/>
      <c r="H265"/>
      <c r="I265"/>
    </row>
    <row r="266" spans="1:9" s="2" customFormat="1" x14ac:dyDescent="0.2">
      <c r="A266"/>
      <c r="B266"/>
      <c r="C266"/>
      <c r="D266"/>
      <c r="E266"/>
      <c r="F266"/>
      <c r="G266"/>
      <c r="H266"/>
      <c r="I266"/>
    </row>
  </sheetData>
  <mergeCells count="6">
    <mergeCell ref="A1:I1"/>
    <mergeCell ref="A4:A5"/>
    <mergeCell ref="B4:B5"/>
    <mergeCell ref="C4:D4"/>
    <mergeCell ref="E4:G4"/>
    <mergeCell ref="I4:I5"/>
  </mergeCells>
  <phoneticPr fontId="2"/>
  <printOptions horizontalCentered="1"/>
  <pageMargins left="0.25" right="0.25" top="0.75" bottom="0.75" header="0.3" footer="0.3"/>
  <pageSetup paperSize="9" scale="83" fitToHeight="0" orientation="portrait" r:id="rId1"/>
  <headerFooter>
    <oddFooter>&amp;L&amp;8&amp;Z&amp;F&amp;A&amp;D&amp;T&amp;P／&amp;N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54"/>
  <sheetViews>
    <sheetView topLeftCell="A87" zoomScaleNormal="100" workbookViewId="0">
      <selection activeCell="K70" sqref="K70"/>
    </sheetView>
  </sheetViews>
  <sheetFormatPr defaultRowHeight="13" x14ac:dyDescent="0.2"/>
  <cols>
    <col min="1" max="1" width="29.90625" customWidth="1"/>
    <col min="2" max="2" width="12.6328125" customWidth="1"/>
    <col min="3" max="3" width="13.7265625" customWidth="1"/>
    <col min="4" max="4" width="12.6328125" customWidth="1"/>
    <col min="5" max="5" width="11.26953125" customWidth="1"/>
    <col min="6" max="6" width="14.6328125" hidden="1" customWidth="1"/>
    <col min="7" max="7" width="12.36328125" customWidth="1"/>
    <col min="8" max="8" width="13.36328125" customWidth="1"/>
    <col min="9" max="9" width="12.7265625" customWidth="1"/>
    <col min="10" max="10" width="13.453125" customWidth="1"/>
    <col min="11" max="11" width="18.453125" customWidth="1"/>
    <col min="12" max="12" width="14" customWidth="1"/>
    <col min="14" max="14" width="17.453125" customWidth="1"/>
    <col min="15" max="15" width="9" hidden="1" customWidth="1"/>
  </cols>
  <sheetData>
    <row r="1" spans="1:11" s="2" customFormat="1" ht="15.75" customHeight="1" x14ac:dyDescent="0.2">
      <c r="A1" s="127"/>
      <c r="B1" s="127"/>
      <c r="C1" s="127"/>
      <c r="D1" s="127"/>
      <c r="E1" s="127"/>
      <c r="F1" s="127"/>
      <c r="G1" s="127"/>
      <c r="H1" s="127"/>
      <c r="I1" s="127"/>
    </row>
    <row r="2" spans="1:11" s="2" customFormat="1" ht="15.75" customHeight="1" x14ac:dyDescent="0.2">
      <c r="A2" s="1"/>
      <c r="B2" s="1"/>
      <c r="C2" s="1" t="s">
        <v>129</v>
      </c>
      <c r="D2" s="1"/>
      <c r="E2" s="34"/>
      <c r="F2" s="1"/>
      <c r="G2" s="34"/>
      <c r="H2" s="1"/>
      <c r="I2" s="1"/>
    </row>
    <row r="3" spans="1:11" s="2" customFormat="1" ht="15.75" customHeight="1" x14ac:dyDescent="0.2">
      <c r="B3" s="2" t="s">
        <v>198</v>
      </c>
      <c r="I3" s="3" t="s">
        <v>44</v>
      </c>
    </row>
    <row r="4" spans="1:11" s="2" customFormat="1" ht="18" customHeight="1" x14ac:dyDescent="0.2">
      <c r="A4" s="116" t="s">
        <v>0</v>
      </c>
      <c r="B4" s="116" t="s">
        <v>3</v>
      </c>
      <c r="C4" s="120" t="s">
        <v>25</v>
      </c>
      <c r="D4" s="121"/>
      <c r="E4" s="120" t="s">
        <v>45</v>
      </c>
      <c r="F4" s="128"/>
      <c r="G4" s="128"/>
      <c r="H4" s="33"/>
      <c r="I4" s="116" t="s">
        <v>1</v>
      </c>
    </row>
    <row r="5" spans="1:11" s="2" customFormat="1" ht="18" customHeight="1" x14ac:dyDescent="0.2">
      <c r="A5" s="117"/>
      <c r="B5" s="117"/>
      <c r="C5" s="35" t="s">
        <v>2</v>
      </c>
      <c r="D5" s="35" t="s">
        <v>46</v>
      </c>
      <c r="E5" s="36" t="s">
        <v>37</v>
      </c>
      <c r="F5" s="38"/>
      <c r="G5" s="35" t="s">
        <v>38</v>
      </c>
      <c r="H5" s="35" t="s">
        <v>47</v>
      </c>
      <c r="I5" s="117"/>
    </row>
    <row r="6" spans="1:11" s="2" customFormat="1" ht="17.25" customHeight="1" x14ac:dyDescent="0.2">
      <c r="A6" s="43" t="s">
        <v>4</v>
      </c>
      <c r="B6" s="42"/>
      <c r="C6" s="42"/>
      <c r="D6" s="42"/>
      <c r="E6" s="42"/>
      <c r="F6" s="4"/>
      <c r="G6" s="42"/>
      <c r="H6" s="42"/>
      <c r="I6" s="42"/>
      <c r="J6" s="5"/>
      <c r="K6" s="5"/>
    </row>
    <row r="7" spans="1:11" s="2" customFormat="1" ht="17.25" customHeight="1" x14ac:dyDescent="0.2">
      <c r="A7" s="46" t="s">
        <v>5</v>
      </c>
      <c r="B7" s="52"/>
      <c r="C7" s="52"/>
      <c r="D7" s="52"/>
      <c r="E7" s="52"/>
      <c r="F7" s="4"/>
      <c r="G7" s="52"/>
      <c r="H7" s="52"/>
      <c r="I7" s="52"/>
      <c r="J7" s="5"/>
      <c r="K7" s="5"/>
    </row>
    <row r="8" spans="1:11" s="7" customFormat="1" ht="17.25" customHeight="1" x14ac:dyDescent="0.2">
      <c r="A8" s="47" t="s">
        <v>130</v>
      </c>
      <c r="B8" s="53">
        <f>B9</f>
        <v>2000</v>
      </c>
      <c r="C8" s="53"/>
      <c r="D8" s="53">
        <f>D9</f>
        <v>2000</v>
      </c>
      <c r="E8" s="53"/>
      <c r="F8" s="37"/>
      <c r="G8" s="53"/>
      <c r="H8" s="53"/>
      <c r="I8" s="53"/>
      <c r="J8" s="6">
        <f>SUM(C8:I8)</f>
        <v>2000</v>
      </c>
      <c r="K8" s="6"/>
    </row>
    <row r="9" spans="1:11" s="7" customFormat="1" ht="17.25" customHeight="1" x14ac:dyDescent="0.2">
      <c r="A9" s="47" t="s">
        <v>132</v>
      </c>
      <c r="B9" s="53">
        <v>2000</v>
      </c>
      <c r="C9" s="53"/>
      <c r="D9" s="53">
        <v>2000</v>
      </c>
      <c r="E9" s="53"/>
      <c r="F9" s="37"/>
      <c r="G9" s="53"/>
      <c r="H9" s="53"/>
      <c r="I9" s="53"/>
      <c r="J9" s="6"/>
      <c r="K9" s="6"/>
    </row>
    <row r="10" spans="1:11" s="7" customFormat="1" ht="17.25" customHeight="1" x14ac:dyDescent="0.2">
      <c r="A10" s="47" t="s">
        <v>131</v>
      </c>
      <c r="B10" s="53">
        <f>B11</f>
        <v>30000</v>
      </c>
      <c r="C10" s="53"/>
      <c r="D10" s="53">
        <f>D11</f>
        <v>30000</v>
      </c>
      <c r="E10" s="53"/>
      <c r="F10" s="37"/>
      <c r="G10" s="53"/>
      <c r="H10" s="53"/>
      <c r="I10" s="53"/>
      <c r="J10" s="6">
        <f>SUM(C10:I10)</f>
        <v>30000</v>
      </c>
      <c r="K10" s="6"/>
    </row>
    <row r="11" spans="1:11" s="7" customFormat="1" ht="17.25" customHeight="1" x14ac:dyDescent="0.2">
      <c r="A11" s="47" t="s">
        <v>133</v>
      </c>
      <c r="B11" s="53">
        <v>30000</v>
      </c>
      <c r="C11" s="53"/>
      <c r="D11" s="53">
        <v>30000</v>
      </c>
      <c r="E11" s="53"/>
      <c r="F11" s="37"/>
      <c r="G11" s="53"/>
      <c r="H11" s="53"/>
      <c r="I11" s="53"/>
      <c r="J11" s="6"/>
      <c r="K11" s="6"/>
    </row>
    <row r="12" spans="1:11" s="7" customFormat="1" ht="17.25" customHeight="1" x14ac:dyDescent="0.2">
      <c r="A12" s="47" t="s">
        <v>134</v>
      </c>
      <c r="B12" s="53">
        <f>SUM(B13:B14)</f>
        <v>45923000</v>
      </c>
      <c r="C12" s="53"/>
      <c r="D12" s="53">
        <f>D13</f>
        <v>8929000</v>
      </c>
      <c r="E12" s="53"/>
      <c r="F12" s="37"/>
      <c r="G12" s="53">
        <f t="shared" ref="G12" si="0">SUM(G13:G14)</f>
        <v>28065000</v>
      </c>
      <c r="H12" s="53"/>
      <c r="I12" s="53">
        <v>8929000</v>
      </c>
      <c r="J12" s="6">
        <f>SUM(C12:I12)</f>
        <v>45923000</v>
      </c>
      <c r="K12" s="6"/>
    </row>
    <row r="13" spans="1:11" s="7" customFormat="1" ht="17.25" customHeight="1" x14ac:dyDescent="0.2">
      <c r="A13" s="47" t="s">
        <v>135</v>
      </c>
      <c r="B13" s="53">
        <v>44645000</v>
      </c>
      <c r="C13" s="53"/>
      <c r="D13" s="53">
        <v>8929000</v>
      </c>
      <c r="E13" s="53"/>
      <c r="F13" s="37"/>
      <c r="G13" s="53">
        <v>26787000</v>
      </c>
      <c r="H13" s="53"/>
      <c r="I13" s="53">
        <v>9118800</v>
      </c>
      <c r="J13" s="6"/>
      <c r="K13" s="6"/>
    </row>
    <row r="14" spans="1:11" s="7" customFormat="1" ht="17.25" customHeight="1" x14ac:dyDescent="0.2">
      <c r="A14" s="47" t="s">
        <v>136</v>
      </c>
      <c r="B14" s="53">
        <v>1278000</v>
      </c>
      <c r="C14" s="53"/>
      <c r="D14" s="53"/>
      <c r="E14" s="53"/>
      <c r="F14" s="37"/>
      <c r="G14" s="53">
        <f>B14</f>
        <v>1278000</v>
      </c>
      <c r="H14" s="53"/>
      <c r="I14" s="53"/>
      <c r="J14" s="6"/>
      <c r="K14" s="6"/>
    </row>
    <row r="15" spans="1:11" s="7" customFormat="1" ht="17.25" customHeight="1" x14ac:dyDescent="0.2">
      <c r="A15" s="47" t="s">
        <v>137</v>
      </c>
      <c r="B15" s="53">
        <f t="shared" ref="B15:G15" si="1">SUM(B16:B20)</f>
        <v>6090000</v>
      </c>
      <c r="C15" s="53">
        <f t="shared" si="1"/>
        <v>1130000</v>
      </c>
      <c r="D15" s="53"/>
      <c r="E15" s="53">
        <f t="shared" si="1"/>
        <v>1620000</v>
      </c>
      <c r="F15" s="37"/>
      <c r="G15" s="53">
        <f t="shared" si="1"/>
        <v>3340000</v>
      </c>
      <c r="H15" s="53"/>
      <c r="I15" s="53"/>
      <c r="J15" s="6">
        <f>SUM(C15:I15)</f>
        <v>6090000</v>
      </c>
      <c r="K15" s="6"/>
    </row>
    <row r="16" spans="1:11" s="2" customFormat="1" ht="17.25" customHeight="1" x14ac:dyDescent="0.2">
      <c r="A16" s="47" t="s">
        <v>138</v>
      </c>
      <c r="B16" s="53">
        <v>690000</v>
      </c>
      <c r="C16" s="53">
        <f>B16</f>
        <v>690000</v>
      </c>
      <c r="D16" s="53"/>
      <c r="E16" s="53"/>
      <c r="F16" s="37"/>
      <c r="G16" s="53"/>
      <c r="H16" s="53"/>
      <c r="I16" s="53"/>
      <c r="J16" s="5"/>
      <c r="K16" s="5"/>
    </row>
    <row r="17" spans="1:14" s="2" customFormat="1" ht="17.25" customHeight="1" x14ac:dyDescent="0.2">
      <c r="A17" s="47" t="s">
        <v>203</v>
      </c>
      <c r="B17" s="53">
        <v>90000</v>
      </c>
      <c r="C17" s="53">
        <f>B17</f>
        <v>90000</v>
      </c>
      <c r="D17" s="53"/>
      <c r="E17" s="53"/>
      <c r="F17" s="37"/>
      <c r="G17" s="53"/>
      <c r="H17" s="53"/>
      <c r="I17" s="53"/>
      <c r="J17" s="5"/>
      <c r="K17" s="5"/>
    </row>
    <row r="18" spans="1:14" s="2" customFormat="1" ht="17.25" customHeight="1" x14ac:dyDescent="0.2">
      <c r="A18" s="47" t="s">
        <v>139</v>
      </c>
      <c r="B18" s="53">
        <v>350000</v>
      </c>
      <c r="C18" s="53">
        <f>B18</f>
        <v>350000</v>
      </c>
      <c r="D18" s="53"/>
      <c r="E18" s="53"/>
      <c r="F18" s="37"/>
      <c r="G18" s="53"/>
      <c r="H18" s="53"/>
      <c r="I18" s="53"/>
      <c r="J18" s="5"/>
      <c r="K18" s="5"/>
    </row>
    <row r="19" spans="1:14" s="2" customFormat="1" ht="17.25" customHeight="1" x14ac:dyDescent="0.2">
      <c r="A19" s="47" t="s">
        <v>140</v>
      </c>
      <c r="B19" s="53">
        <v>1620000</v>
      </c>
      <c r="C19" s="53"/>
      <c r="D19" s="53"/>
      <c r="E19" s="53">
        <f>B19</f>
        <v>1620000</v>
      </c>
      <c r="F19" s="37"/>
      <c r="G19" s="53"/>
      <c r="H19" s="53"/>
      <c r="I19" s="53"/>
      <c r="J19" s="5"/>
      <c r="K19" s="5"/>
    </row>
    <row r="20" spans="1:14" s="2" customFormat="1" ht="17.25" customHeight="1" x14ac:dyDescent="0.2">
      <c r="A20" s="47" t="s">
        <v>141</v>
      </c>
      <c r="B20" s="53">
        <v>3340000</v>
      </c>
      <c r="C20" s="53"/>
      <c r="D20" s="53"/>
      <c r="E20" s="53"/>
      <c r="F20" s="37"/>
      <c r="G20" s="53">
        <f>B20</f>
        <v>3340000</v>
      </c>
      <c r="H20" s="53"/>
      <c r="I20" s="53"/>
      <c r="J20" s="5"/>
      <c r="K20" s="5"/>
    </row>
    <row r="21" spans="1:14" s="7" customFormat="1" ht="17.25" customHeight="1" x14ac:dyDescent="0.2">
      <c r="A21" s="47" t="s">
        <v>142</v>
      </c>
      <c r="B21" s="53">
        <f>SUM(B22:B23)</f>
        <v>11207060</v>
      </c>
      <c r="C21" s="53"/>
      <c r="D21" s="53">
        <f>SUM(D22:D22)</f>
        <v>10566300</v>
      </c>
      <c r="E21" s="53"/>
      <c r="F21" s="37"/>
      <c r="G21" s="53">
        <f>G23</f>
        <v>640760</v>
      </c>
      <c r="H21" s="53"/>
      <c r="I21" s="53"/>
      <c r="J21" s="6">
        <f>SUM(C21:I21)</f>
        <v>11207060</v>
      </c>
      <c r="K21" s="6"/>
    </row>
    <row r="22" spans="1:14" s="7" customFormat="1" ht="17.25" customHeight="1" x14ac:dyDescent="0.2">
      <c r="A22" s="47" t="s">
        <v>144</v>
      </c>
      <c r="B22" s="53">
        <v>10566300</v>
      </c>
      <c r="C22" s="53"/>
      <c r="D22" s="53">
        <f>B22</f>
        <v>10566300</v>
      </c>
      <c r="E22" s="53"/>
      <c r="F22" s="37"/>
      <c r="G22" s="53"/>
      <c r="H22" s="53"/>
      <c r="I22" s="53"/>
      <c r="J22" s="6"/>
      <c r="K22" s="6"/>
    </row>
    <row r="23" spans="1:14" s="7" customFormat="1" ht="17.25" customHeight="1" x14ac:dyDescent="0.2">
      <c r="A23" s="47" t="s">
        <v>143</v>
      </c>
      <c r="B23" s="53">
        <v>640760</v>
      </c>
      <c r="C23" s="53"/>
      <c r="D23" s="53"/>
      <c r="E23" s="53"/>
      <c r="F23" s="37"/>
      <c r="G23" s="53">
        <f>B23</f>
        <v>640760</v>
      </c>
      <c r="H23" s="53"/>
      <c r="I23" s="53"/>
      <c r="J23" s="6"/>
      <c r="K23" s="6"/>
    </row>
    <row r="24" spans="1:14" s="7" customFormat="1" ht="17.25" customHeight="1" x14ac:dyDescent="0.2">
      <c r="A24" s="47" t="s">
        <v>145</v>
      </c>
      <c r="B24" s="53">
        <f>SUM(B25:B26)</f>
        <v>652000</v>
      </c>
      <c r="C24" s="53"/>
      <c r="D24" s="53">
        <v>2000</v>
      </c>
      <c r="E24" s="53"/>
      <c r="F24" s="37"/>
      <c r="G24" s="53">
        <f>SUM(G26:G26)</f>
        <v>650000</v>
      </c>
      <c r="H24" s="53"/>
      <c r="I24" s="53"/>
      <c r="J24" s="6">
        <f>SUM(C24:I24)</f>
        <v>652000</v>
      </c>
      <c r="K24" s="6"/>
    </row>
    <row r="25" spans="1:14" s="7" customFormat="1" ht="17.25" customHeight="1" x14ac:dyDescent="0.2">
      <c r="A25" s="47" t="s">
        <v>195</v>
      </c>
      <c r="B25" s="53">
        <v>2000</v>
      </c>
      <c r="C25" s="53"/>
      <c r="D25" s="53">
        <f>B25</f>
        <v>2000</v>
      </c>
      <c r="E25" s="53"/>
      <c r="F25" s="37"/>
      <c r="G25" s="53"/>
      <c r="H25" s="53"/>
      <c r="I25" s="53"/>
      <c r="J25" s="6"/>
      <c r="K25" s="6"/>
    </row>
    <row r="26" spans="1:14" s="2" customFormat="1" ht="17.25" customHeight="1" x14ac:dyDescent="0.2">
      <c r="A26" s="47" t="s">
        <v>146</v>
      </c>
      <c r="B26" s="44">
        <v>650000</v>
      </c>
      <c r="C26" s="55"/>
      <c r="D26" s="44"/>
      <c r="E26" s="44"/>
      <c r="F26" s="37"/>
      <c r="G26" s="44">
        <v>650000</v>
      </c>
      <c r="H26" s="44"/>
      <c r="I26" s="55"/>
      <c r="J26" s="5"/>
      <c r="K26" s="5"/>
    </row>
    <row r="27" spans="1:14" s="2" customFormat="1" ht="17.25" customHeight="1" x14ac:dyDescent="0.2">
      <c r="A27" s="47" t="s">
        <v>153</v>
      </c>
      <c r="B27" s="37">
        <f>B8+B10+B12+B15+B21+B24</f>
        <v>63904060</v>
      </c>
      <c r="C27" s="37">
        <f>C8+C10+C12+C15+C21+C24</f>
        <v>1130000</v>
      </c>
      <c r="D27" s="37">
        <f>D8+D10+D12+D15+D21+D24</f>
        <v>19529300</v>
      </c>
      <c r="E27" s="37">
        <f>E8+E10+E12+E15+E21+E24</f>
        <v>1620000</v>
      </c>
      <c r="F27" s="37"/>
      <c r="G27" s="37">
        <f>G8+G10+G12+G15+G21+G24</f>
        <v>32695760</v>
      </c>
      <c r="H27" s="37"/>
      <c r="I27" s="37">
        <f>I8+I10+I12+I15+I21+I24</f>
        <v>8929000</v>
      </c>
      <c r="J27" s="5">
        <f>SUM(C27:I27)</f>
        <v>63904060</v>
      </c>
      <c r="K27" s="5"/>
    </row>
    <row r="28" spans="1:14" s="2" customFormat="1" ht="17.25" customHeight="1" x14ac:dyDescent="0.2">
      <c r="A28" s="49" t="s">
        <v>6</v>
      </c>
      <c r="B28" s="54"/>
      <c r="C28" s="54"/>
      <c r="D28" s="54"/>
      <c r="E28" s="54"/>
      <c r="F28" s="37"/>
      <c r="G28" s="54"/>
      <c r="H28" s="54"/>
      <c r="I28" s="54"/>
      <c r="J28" s="5"/>
      <c r="K28" s="5"/>
    </row>
    <row r="29" spans="1:14" s="2" customFormat="1" ht="14.25" customHeight="1" x14ac:dyDescent="0.2">
      <c r="A29" s="47" t="s">
        <v>176</v>
      </c>
      <c r="B29" s="53">
        <f>SUM(B30:B54)</f>
        <v>53849660</v>
      </c>
      <c r="C29" s="53">
        <f>SUM(C30:C54)</f>
        <v>10836000</v>
      </c>
      <c r="D29" s="53">
        <f>SUM(D30:D54)</f>
        <v>27398280</v>
      </c>
      <c r="E29" s="53">
        <f>SUM(E30:E54)</f>
        <v>572000</v>
      </c>
      <c r="F29" s="37"/>
      <c r="G29" s="53">
        <f>SUM(G30:G54)</f>
        <v>10590000</v>
      </c>
      <c r="H29" s="53">
        <f>SUM(H30:H54)</f>
        <v>4566380</v>
      </c>
      <c r="I29" s="53"/>
      <c r="J29" s="5">
        <f>SUM(C29:H29)</f>
        <v>53962660</v>
      </c>
      <c r="K29" s="5"/>
    </row>
    <row r="30" spans="1:14" s="2" customFormat="1" ht="14.25" customHeight="1" x14ac:dyDescent="0.2">
      <c r="A30" s="47" t="s">
        <v>152</v>
      </c>
      <c r="B30" s="53">
        <f t="shared" ref="B30:B53" si="2">SUM(C30:H30)</f>
        <v>18761470</v>
      </c>
      <c r="C30" s="53"/>
      <c r="D30" s="53">
        <f>L91*0.78</f>
        <v>16081260</v>
      </c>
      <c r="E30" s="53"/>
      <c r="F30" s="37"/>
      <c r="G30" s="53"/>
      <c r="H30" s="53">
        <f>L91*0.13</f>
        <v>2680210</v>
      </c>
      <c r="I30" s="53"/>
      <c r="J30" s="5"/>
      <c r="K30" s="5"/>
      <c r="L30" s="9"/>
      <c r="M30" s="9"/>
      <c r="N30" s="9"/>
    </row>
    <row r="31" spans="1:14" s="2" customFormat="1" ht="14.25" customHeight="1" x14ac:dyDescent="0.2">
      <c r="A31" s="47" t="s">
        <v>194</v>
      </c>
      <c r="B31" s="53">
        <f t="shared" si="2"/>
        <v>3367000</v>
      </c>
      <c r="C31" s="53"/>
      <c r="D31" s="53">
        <f>L92*0.78</f>
        <v>2886000</v>
      </c>
      <c r="E31" s="53"/>
      <c r="F31" s="37"/>
      <c r="G31" s="53"/>
      <c r="H31" s="53">
        <f>L92*0.13</f>
        <v>481000</v>
      </c>
      <c r="I31" s="53"/>
      <c r="J31" s="5"/>
      <c r="K31" s="5"/>
    </row>
    <row r="32" spans="1:14" s="2" customFormat="1" ht="14.25" customHeight="1" x14ac:dyDescent="0.2">
      <c r="A32" s="47" t="s">
        <v>154</v>
      </c>
      <c r="B32" s="53">
        <f t="shared" si="2"/>
        <v>8898000</v>
      </c>
      <c r="C32" s="53">
        <v>330000</v>
      </c>
      <c r="D32" s="53"/>
      <c r="E32" s="53">
        <v>355000</v>
      </c>
      <c r="F32" s="37"/>
      <c r="G32" s="53">
        <v>8213000</v>
      </c>
      <c r="H32" s="53"/>
      <c r="I32" s="53"/>
      <c r="J32" s="5"/>
      <c r="K32" s="5"/>
    </row>
    <row r="33" spans="1:11" s="2" customFormat="1" ht="14.25" customHeight="1" x14ac:dyDescent="0.2">
      <c r="A33" s="47" t="s">
        <v>155</v>
      </c>
      <c r="B33" s="53">
        <f t="shared" si="2"/>
        <v>1648930</v>
      </c>
      <c r="C33" s="53">
        <v>219000</v>
      </c>
      <c r="D33" s="53">
        <f t="shared" ref="D33:D41" si="3">L94*0.78</f>
        <v>719940</v>
      </c>
      <c r="E33" s="53"/>
      <c r="F33" s="37"/>
      <c r="G33" s="53">
        <v>590000</v>
      </c>
      <c r="H33" s="53">
        <f t="shared" ref="H33:H41" si="4">L94*0.13</f>
        <v>119990</v>
      </c>
      <c r="I33" s="53"/>
      <c r="J33" s="5"/>
      <c r="K33" s="5"/>
    </row>
    <row r="34" spans="1:11" s="2" customFormat="1" ht="14.25" customHeight="1" x14ac:dyDescent="0.2">
      <c r="A34" s="47" t="s">
        <v>156</v>
      </c>
      <c r="B34" s="53">
        <f t="shared" si="2"/>
        <v>4208200</v>
      </c>
      <c r="C34" s="53">
        <v>2750000</v>
      </c>
      <c r="D34" s="53">
        <f t="shared" si="3"/>
        <v>1029600</v>
      </c>
      <c r="E34" s="53">
        <v>17000</v>
      </c>
      <c r="F34" s="37"/>
      <c r="G34" s="53">
        <v>240000</v>
      </c>
      <c r="H34" s="53">
        <f t="shared" si="4"/>
        <v>171600</v>
      </c>
      <c r="I34" s="53"/>
      <c r="J34" s="5"/>
      <c r="K34" s="5"/>
    </row>
    <row r="35" spans="1:11" s="2" customFormat="1" ht="14.25" customHeight="1" x14ac:dyDescent="0.2">
      <c r="A35" s="47" t="s">
        <v>157</v>
      </c>
      <c r="B35" s="53">
        <f t="shared" si="2"/>
        <v>136500</v>
      </c>
      <c r="C35" s="53"/>
      <c r="D35" s="53">
        <f t="shared" si="3"/>
        <v>117000</v>
      </c>
      <c r="E35" s="53"/>
      <c r="F35" s="37"/>
      <c r="G35" s="53"/>
      <c r="H35" s="53">
        <f t="shared" si="4"/>
        <v>19500</v>
      </c>
      <c r="I35" s="53"/>
      <c r="J35" s="5"/>
      <c r="K35" s="5"/>
    </row>
    <row r="36" spans="1:11" s="2" customFormat="1" ht="14.25" customHeight="1" x14ac:dyDescent="0.2">
      <c r="A36" s="47" t="s">
        <v>158</v>
      </c>
      <c r="B36" s="53">
        <f t="shared" si="2"/>
        <v>662050</v>
      </c>
      <c r="C36" s="53">
        <v>487000</v>
      </c>
      <c r="D36" s="53">
        <f t="shared" si="3"/>
        <v>120900</v>
      </c>
      <c r="E36" s="53"/>
      <c r="F36" s="37"/>
      <c r="G36" s="53">
        <v>34000</v>
      </c>
      <c r="H36" s="53">
        <f t="shared" si="4"/>
        <v>20150</v>
      </c>
      <c r="I36" s="53"/>
      <c r="J36" s="5"/>
      <c r="K36" s="5"/>
    </row>
    <row r="37" spans="1:11" s="2" customFormat="1" ht="14.25" customHeight="1" x14ac:dyDescent="0.2">
      <c r="A37" s="47" t="s">
        <v>159</v>
      </c>
      <c r="B37" s="53">
        <f t="shared" si="2"/>
        <v>580580</v>
      </c>
      <c r="C37" s="53"/>
      <c r="D37" s="53">
        <f>L98*0.78</f>
        <v>497640</v>
      </c>
      <c r="E37" s="53"/>
      <c r="F37" s="37"/>
      <c r="G37" s="53"/>
      <c r="H37" s="53">
        <f t="shared" si="4"/>
        <v>82940</v>
      </c>
      <c r="I37" s="53"/>
      <c r="J37" s="5"/>
      <c r="K37" s="5"/>
    </row>
    <row r="38" spans="1:11" s="2" customFormat="1" ht="14.25" customHeight="1" x14ac:dyDescent="0.2">
      <c r="A38" s="47" t="s">
        <v>160</v>
      </c>
      <c r="B38" s="53">
        <f t="shared" si="2"/>
        <v>4680100</v>
      </c>
      <c r="C38" s="53">
        <v>3563000</v>
      </c>
      <c r="D38" s="53">
        <f t="shared" si="3"/>
        <v>631800</v>
      </c>
      <c r="E38" s="53"/>
      <c r="F38" s="37"/>
      <c r="G38" s="53">
        <v>380000</v>
      </c>
      <c r="H38" s="53">
        <f t="shared" si="4"/>
        <v>105300</v>
      </c>
      <c r="I38" s="53"/>
      <c r="J38" s="5"/>
      <c r="K38" s="5"/>
    </row>
    <row r="39" spans="1:11" s="2" customFormat="1" ht="14.25" customHeight="1" x14ac:dyDescent="0.2">
      <c r="A39" s="47" t="s">
        <v>161</v>
      </c>
      <c r="B39" s="53">
        <f t="shared" si="2"/>
        <v>182000</v>
      </c>
      <c r="C39" s="53"/>
      <c r="D39" s="53">
        <f t="shared" si="3"/>
        <v>156000</v>
      </c>
      <c r="E39" s="53"/>
      <c r="F39" s="37"/>
      <c r="G39" s="53"/>
      <c r="H39" s="53">
        <f t="shared" si="4"/>
        <v>26000</v>
      </c>
      <c r="I39" s="53"/>
      <c r="J39" s="5"/>
      <c r="K39" s="5"/>
    </row>
    <row r="40" spans="1:11" s="2" customFormat="1" ht="14.25" customHeight="1" x14ac:dyDescent="0.2">
      <c r="A40" s="47" t="s">
        <v>162</v>
      </c>
      <c r="B40" s="53">
        <f t="shared" si="2"/>
        <v>191100</v>
      </c>
      <c r="C40" s="53"/>
      <c r="D40" s="53">
        <f t="shared" si="3"/>
        <v>163800</v>
      </c>
      <c r="E40" s="53"/>
      <c r="F40" s="37"/>
      <c r="G40" s="53"/>
      <c r="H40" s="53">
        <f t="shared" si="4"/>
        <v>27300</v>
      </c>
      <c r="I40" s="53"/>
      <c r="J40" s="5"/>
      <c r="K40" s="5"/>
    </row>
    <row r="41" spans="1:11" s="2" customFormat="1" ht="14.25" customHeight="1" x14ac:dyDescent="0.2">
      <c r="A41" s="47" t="s">
        <v>163</v>
      </c>
      <c r="B41" s="53">
        <f t="shared" si="2"/>
        <v>2184000</v>
      </c>
      <c r="C41" s="53"/>
      <c r="D41" s="53">
        <f t="shared" si="3"/>
        <v>1872000</v>
      </c>
      <c r="E41" s="53"/>
      <c r="F41" s="37"/>
      <c r="G41" s="53"/>
      <c r="H41" s="53">
        <f t="shared" si="4"/>
        <v>312000</v>
      </c>
      <c r="I41" s="53"/>
      <c r="J41" s="5"/>
      <c r="K41" s="5"/>
    </row>
    <row r="42" spans="1:11" s="2" customFormat="1" ht="14.25" customHeight="1" x14ac:dyDescent="0.2">
      <c r="A42" s="47" t="s">
        <v>165</v>
      </c>
      <c r="B42" s="53">
        <f>SUM(C42:H42)</f>
        <v>300300</v>
      </c>
      <c r="C42" s="53"/>
      <c r="D42" s="53">
        <f>L103*0.78</f>
        <v>257400</v>
      </c>
      <c r="E42" s="53"/>
      <c r="F42" s="37"/>
      <c r="G42" s="53"/>
      <c r="H42" s="53">
        <f>L103*0.13</f>
        <v>42900</v>
      </c>
      <c r="I42" s="53"/>
      <c r="J42" s="5"/>
      <c r="K42" s="5"/>
    </row>
    <row r="43" spans="1:11" s="2" customFormat="1" ht="14.25" customHeight="1" x14ac:dyDescent="0.2">
      <c r="A43" s="47" t="s">
        <v>164</v>
      </c>
      <c r="B43" s="53">
        <f t="shared" si="2"/>
        <v>1730000</v>
      </c>
      <c r="C43" s="53">
        <v>1630000</v>
      </c>
      <c r="D43" s="53"/>
      <c r="E43" s="53"/>
      <c r="F43" s="37"/>
      <c r="G43" s="53">
        <v>100000</v>
      </c>
      <c r="H43" s="53"/>
      <c r="I43" s="53"/>
      <c r="J43" s="5"/>
      <c r="K43" s="5"/>
    </row>
    <row r="44" spans="1:11" s="2" customFormat="1" ht="14.25" customHeight="1" x14ac:dyDescent="0.2">
      <c r="A44" s="47" t="s">
        <v>166</v>
      </c>
      <c r="B44" s="53">
        <f t="shared" si="2"/>
        <v>97370</v>
      </c>
      <c r="C44" s="53"/>
      <c r="D44" s="53">
        <f t="shared" ref="D44" si="5">L104*0.78</f>
        <v>83460</v>
      </c>
      <c r="E44" s="53"/>
      <c r="F44" s="37"/>
      <c r="G44" s="53"/>
      <c r="H44" s="53">
        <f>L104*0.13</f>
        <v>13910</v>
      </c>
      <c r="I44" s="53"/>
      <c r="J44" s="5"/>
      <c r="K44" s="5"/>
    </row>
    <row r="45" spans="1:11" s="2" customFormat="1" ht="14.25" customHeight="1" x14ac:dyDescent="0.2">
      <c r="A45" s="47" t="s">
        <v>167</v>
      </c>
      <c r="B45" s="53">
        <f t="shared" si="2"/>
        <v>1054910</v>
      </c>
      <c r="C45" s="53">
        <v>408000</v>
      </c>
      <c r="D45" s="53">
        <f>L106*0.78</f>
        <v>468780</v>
      </c>
      <c r="E45" s="53"/>
      <c r="F45" s="37"/>
      <c r="G45" s="53">
        <v>100000</v>
      </c>
      <c r="H45" s="53">
        <f>L106*0.13</f>
        <v>78130</v>
      </c>
      <c r="I45" s="53"/>
      <c r="J45" s="5"/>
      <c r="K45" s="5"/>
    </row>
    <row r="46" spans="1:11" s="2" customFormat="1" ht="14.25" customHeight="1" x14ac:dyDescent="0.2">
      <c r="A46" s="47" t="s">
        <v>168</v>
      </c>
      <c r="B46" s="53">
        <f t="shared" si="2"/>
        <v>0</v>
      </c>
      <c r="C46" s="53"/>
      <c r="D46" s="53"/>
      <c r="E46" s="53"/>
      <c r="F46" s="37"/>
      <c r="G46" s="53"/>
      <c r="H46" s="53"/>
      <c r="I46" s="53"/>
      <c r="J46" s="5"/>
      <c r="K46" s="5"/>
    </row>
    <row r="47" spans="1:11" s="2" customFormat="1" ht="14.25" customHeight="1" x14ac:dyDescent="0.2">
      <c r="A47" s="47" t="s">
        <v>169</v>
      </c>
      <c r="B47" s="53">
        <f t="shared" si="2"/>
        <v>1390000</v>
      </c>
      <c r="C47" s="53">
        <v>620000</v>
      </c>
      <c r="D47" s="53"/>
      <c r="E47" s="53"/>
      <c r="F47" s="37"/>
      <c r="G47" s="53">
        <v>770000</v>
      </c>
      <c r="H47" s="53"/>
      <c r="I47" s="53"/>
      <c r="J47" s="5"/>
      <c r="K47" s="5"/>
    </row>
    <row r="48" spans="1:11" s="2" customFormat="1" ht="14.25" customHeight="1" x14ac:dyDescent="0.2">
      <c r="A48" s="47" t="s">
        <v>170</v>
      </c>
      <c r="B48" s="53">
        <f t="shared" si="2"/>
        <v>204000</v>
      </c>
      <c r="C48" s="53">
        <v>154000</v>
      </c>
      <c r="D48" s="53"/>
      <c r="E48" s="53"/>
      <c r="F48" s="37"/>
      <c r="G48" s="53">
        <v>50000</v>
      </c>
      <c r="H48" s="53"/>
      <c r="I48" s="53"/>
      <c r="J48" s="5"/>
      <c r="K48" s="5"/>
    </row>
    <row r="49" spans="1:11" s="2" customFormat="1" ht="14.25" customHeight="1" x14ac:dyDescent="0.2">
      <c r="A49" s="47" t="s">
        <v>171</v>
      </c>
      <c r="B49" s="53">
        <f>SUM(C49:H49)</f>
        <v>763610</v>
      </c>
      <c r="C49" s="53">
        <v>226000</v>
      </c>
      <c r="D49" s="53">
        <f>L107*0.78</f>
        <v>289380</v>
      </c>
      <c r="E49" s="53">
        <v>200000</v>
      </c>
      <c r="F49" s="37"/>
      <c r="G49" s="53"/>
      <c r="H49" s="53">
        <f>L107*0.13</f>
        <v>48230</v>
      </c>
      <c r="I49" s="53"/>
      <c r="J49" s="5"/>
      <c r="K49" s="5"/>
    </row>
    <row r="50" spans="1:11" s="2" customFormat="1" ht="14.25" customHeight="1" x14ac:dyDescent="0.2">
      <c r="A50" s="47" t="s">
        <v>172</v>
      </c>
      <c r="B50" s="53">
        <f>SUM(C50:H50)</f>
        <v>586040</v>
      </c>
      <c r="C50" s="53"/>
      <c r="D50" s="53">
        <f>L108*0.78</f>
        <v>502320</v>
      </c>
      <c r="E50" s="53"/>
      <c r="F50" s="37"/>
      <c r="G50" s="53"/>
      <c r="H50" s="53">
        <f>L108*0.13</f>
        <v>83720</v>
      </c>
      <c r="I50" s="53"/>
      <c r="J50" s="5"/>
      <c r="K50" s="5"/>
    </row>
    <row r="51" spans="1:11" s="2" customFormat="1" ht="14.25" customHeight="1" x14ac:dyDescent="0.2">
      <c r="A51" s="47" t="s">
        <v>174</v>
      </c>
      <c r="B51" s="53">
        <f>SUM(C51:H51)</f>
        <v>791700</v>
      </c>
      <c r="C51" s="53"/>
      <c r="D51" s="53">
        <f>L110*0.78</f>
        <v>678600</v>
      </c>
      <c r="E51" s="53"/>
      <c r="F51" s="37"/>
      <c r="G51" s="53"/>
      <c r="H51" s="53">
        <f>L110*0.13</f>
        <v>113100</v>
      </c>
      <c r="I51" s="53"/>
      <c r="J51" s="5"/>
      <c r="K51" s="5"/>
    </row>
    <row r="52" spans="1:11" s="2" customFormat="1" ht="14.25" customHeight="1" x14ac:dyDescent="0.2">
      <c r="A52" s="47" t="s">
        <v>204</v>
      </c>
      <c r="B52" s="53">
        <v>449000</v>
      </c>
      <c r="C52" s="53">
        <v>449000</v>
      </c>
      <c r="D52" s="53"/>
      <c r="E52" s="53"/>
      <c r="F52" s="37"/>
      <c r="G52" s="53">
        <v>113000</v>
      </c>
      <c r="H52" s="53"/>
      <c r="I52" s="53"/>
      <c r="J52" s="5"/>
      <c r="K52" s="5"/>
    </row>
    <row r="53" spans="1:11" s="2" customFormat="1" ht="14.25" customHeight="1" x14ac:dyDescent="0.2">
      <c r="A53" s="47" t="s">
        <v>173</v>
      </c>
      <c r="B53" s="53">
        <f t="shared" si="2"/>
        <v>973700</v>
      </c>
      <c r="C53" s="53"/>
      <c r="D53" s="53">
        <f>L109*0.78</f>
        <v>834600</v>
      </c>
      <c r="E53" s="53"/>
      <c r="F53" s="37"/>
      <c r="G53" s="53"/>
      <c r="H53" s="53">
        <f>L109*0.13</f>
        <v>139100</v>
      </c>
      <c r="I53" s="53"/>
      <c r="J53" s="5"/>
      <c r="K53" s="5"/>
    </row>
    <row r="54" spans="1:11" s="2" customFormat="1" ht="14.25" customHeight="1" x14ac:dyDescent="0.2">
      <c r="A54" s="47" t="s">
        <v>175</v>
      </c>
      <c r="B54" s="53">
        <f>SUM(C54:H54)</f>
        <v>9100</v>
      </c>
      <c r="C54" s="53"/>
      <c r="D54" s="53">
        <f>L112*0.78</f>
        <v>7800</v>
      </c>
      <c r="E54" s="53"/>
      <c r="F54" s="37"/>
      <c r="G54" s="53"/>
      <c r="H54" s="53">
        <f>L112*0.13</f>
        <v>1300</v>
      </c>
      <c r="I54" s="53"/>
      <c r="J54" s="5"/>
      <c r="K54" s="5"/>
    </row>
    <row r="55" spans="1:11" s="2" customFormat="1" ht="14.25" customHeight="1" x14ac:dyDescent="0.2">
      <c r="A55" s="47" t="s">
        <v>177</v>
      </c>
      <c r="B55" s="53">
        <f>SUM(B56:B77)</f>
        <v>6040340</v>
      </c>
      <c r="C55" s="53"/>
      <c r="D55" s="53"/>
      <c r="E55" s="53"/>
      <c r="F55" s="37"/>
      <c r="G55" s="53"/>
      <c r="H55" s="53"/>
      <c r="I55" s="53">
        <f>SUM(I56:I77)</f>
        <v>6040340</v>
      </c>
      <c r="J55" s="5"/>
      <c r="K55" s="5"/>
    </row>
    <row r="56" spans="1:11" s="2" customFormat="1" ht="14.25" customHeight="1" x14ac:dyDescent="0.2">
      <c r="A56" s="47" t="s">
        <v>152</v>
      </c>
      <c r="B56" s="53">
        <f>L91*0.09</f>
        <v>1855530</v>
      </c>
      <c r="C56" s="53"/>
      <c r="D56" s="53"/>
      <c r="E56" s="53"/>
      <c r="F56" s="37"/>
      <c r="G56" s="53"/>
      <c r="H56" s="53"/>
      <c r="I56" s="53">
        <f>B56</f>
        <v>1855530</v>
      </c>
      <c r="J56" s="5"/>
      <c r="K56" s="5"/>
    </row>
    <row r="57" spans="1:11" s="2" customFormat="1" ht="14.25" customHeight="1" x14ac:dyDescent="0.2">
      <c r="A57" s="47" t="s">
        <v>194</v>
      </c>
      <c r="B57" s="53">
        <f>L92*0.09</f>
        <v>333000</v>
      </c>
      <c r="C57" s="53"/>
      <c r="D57" s="53"/>
      <c r="E57" s="53"/>
      <c r="F57" s="37"/>
      <c r="G57" s="53"/>
      <c r="H57" s="53"/>
      <c r="I57" s="53">
        <f t="shared" ref="I57:I77" si="6">B57</f>
        <v>333000</v>
      </c>
      <c r="J57" s="5"/>
      <c r="K57" s="5"/>
    </row>
    <row r="58" spans="1:11" s="2" customFormat="1" ht="14.25" customHeight="1" x14ac:dyDescent="0.2">
      <c r="A58" s="47" t="s">
        <v>154</v>
      </c>
      <c r="B58" s="53">
        <v>2507000</v>
      </c>
      <c r="C58" s="53"/>
      <c r="D58" s="53"/>
      <c r="E58" s="53"/>
      <c r="F58" s="37"/>
      <c r="G58" s="53"/>
      <c r="H58" s="53"/>
      <c r="I58" s="53">
        <v>2507000</v>
      </c>
      <c r="J58" s="5"/>
      <c r="K58" s="5"/>
    </row>
    <row r="59" spans="1:11" s="2" customFormat="1" ht="14.25" customHeight="1" x14ac:dyDescent="0.2">
      <c r="A59" s="47" t="s">
        <v>155</v>
      </c>
      <c r="B59" s="53">
        <f t="shared" ref="B59:B69" si="7">L94*0.09</f>
        <v>83070</v>
      </c>
      <c r="C59" s="53"/>
      <c r="D59" s="53"/>
      <c r="E59" s="53"/>
      <c r="F59" s="37"/>
      <c r="G59" s="53"/>
      <c r="H59" s="53"/>
      <c r="I59" s="53">
        <f t="shared" si="6"/>
        <v>83070</v>
      </c>
      <c r="J59" s="5"/>
      <c r="K59" s="5"/>
    </row>
    <row r="60" spans="1:11" s="2" customFormat="1" ht="14.25" customHeight="1" x14ac:dyDescent="0.2">
      <c r="A60" s="47" t="s">
        <v>156</v>
      </c>
      <c r="B60" s="53">
        <f t="shared" si="7"/>
        <v>118800</v>
      </c>
      <c r="C60" s="53"/>
      <c r="D60" s="53"/>
      <c r="E60" s="53"/>
      <c r="F60" s="37"/>
      <c r="G60" s="53"/>
      <c r="H60" s="53"/>
      <c r="I60" s="53">
        <f t="shared" si="6"/>
        <v>118800</v>
      </c>
      <c r="J60" s="5"/>
      <c r="K60" s="5"/>
    </row>
    <row r="61" spans="1:11" s="2" customFormat="1" ht="14.25" customHeight="1" x14ac:dyDescent="0.2">
      <c r="A61" s="47" t="s">
        <v>157</v>
      </c>
      <c r="B61" s="53">
        <f t="shared" si="7"/>
        <v>13500</v>
      </c>
      <c r="C61" s="53"/>
      <c r="D61" s="53"/>
      <c r="E61" s="53"/>
      <c r="F61" s="37"/>
      <c r="G61" s="53"/>
      <c r="H61" s="53"/>
      <c r="I61" s="53">
        <f t="shared" si="6"/>
        <v>13500</v>
      </c>
      <c r="J61" s="5"/>
      <c r="K61" s="5"/>
    </row>
    <row r="62" spans="1:11" s="2" customFormat="1" ht="14.25" customHeight="1" x14ac:dyDescent="0.2">
      <c r="A62" s="47" t="s">
        <v>158</v>
      </c>
      <c r="B62" s="53">
        <f t="shared" si="7"/>
        <v>13950</v>
      </c>
      <c r="C62" s="53"/>
      <c r="D62" s="53"/>
      <c r="E62" s="53"/>
      <c r="F62" s="37"/>
      <c r="G62" s="53"/>
      <c r="H62" s="53"/>
      <c r="I62" s="53">
        <f t="shared" si="6"/>
        <v>13950</v>
      </c>
      <c r="J62" s="5"/>
      <c r="K62" s="5"/>
    </row>
    <row r="63" spans="1:11" s="11" customFormat="1" ht="14.25" customHeight="1" x14ac:dyDescent="0.2">
      <c r="A63" s="45" t="s">
        <v>159</v>
      </c>
      <c r="B63" s="44">
        <f t="shared" si="7"/>
        <v>57420</v>
      </c>
      <c r="C63" s="44"/>
      <c r="D63" s="44"/>
      <c r="E63" s="44"/>
      <c r="F63" s="37"/>
      <c r="G63" s="44"/>
      <c r="H63" s="44"/>
      <c r="I63" s="44">
        <f t="shared" si="6"/>
        <v>57420</v>
      </c>
      <c r="J63" s="10"/>
      <c r="K63" s="10"/>
    </row>
    <row r="64" spans="1:11" s="11" customFormat="1" ht="14.25" customHeight="1" x14ac:dyDescent="0.2">
      <c r="A64" s="50" t="s">
        <v>160</v>
      </c>
      <c r="B64" s="54">
        <f t="shared" si="7"/>
        <v>72900</v>
      </c>
      <c r="C64" s="54"/>
      <c r="D64" s="54"/>
      <c r="E64" s="54"/>
      <c r="F64" s="37"/>
      <c r="G64" s="54"/>
      <c r="H64" s="53"/>
      <c r="I64" s="54">
        <f t="shared" si="6"/>
        <v>72900</v>
      </c>
      <c r="J64" s="10"/>
      <c r="K64" s="10"/>
    </row>
    <row r="65" spans="1:17" s="11" customFormat="1" ht="14.25" customHeight="1" x14ac:dyDescent="0.2">
      <c r="A65" s="47" t="s">
        <v>161</v>
      </c>
      <c r="B65" s="53">
        <f t="shared" si="7"/>
        <v>18000</v>
      </c>
      <c r="C65" s="53"/>
      <c r="D65" s="53"/>
      <c r="E65" s="53"/>
      <c r="F65" s="37"/>
      <c r="G65" s="53"/>
      <c r="H65" s="53"/>
      <c r="I65" s="53">
        <f t="shared" si="6"/>
        <v>18000</v>
      </c>
      <c r="J65" s="10"/>
      <c r="K65" s="10"/>
    </row>
    <row r="66" spans="1:17" s="2" customFormat="1" ht="14.25" customHeight="1" x14ac:dyDescent="0.2">
      <c r="A66" s="47" t="s">
        <v>162</v>
      </c>
      <c r="B66" s="53">
        <f t="shared" si="7"/>
        <v>18900</v>
      </c>
      <c r="C66" s="53"/>
      <c r="D66" s="53"/>
      <c r="E66" s="53"/>
      <c r="F66" s="37"/>
      <c r="G66" s="53"/>
      <c r="H66" s="53"/>
      <c r="I66" s="53">
        <f t="shared" si="6"/>
        <v>18900</v>
      </c>
      <c r="J66" s="5"/>
      <c r="K66" s="5"/>
      <c r="M66" s="12"/>
      <c r="N66" s="12"/>
      <c r="O66" s="12"/>
      <c r="P66" s="12"/>
      <c r="Q66" s="12"/>
    </row>
    <row r="67" spans="1:17" s="2" customFormat="1" ht="14.25" customHeight="1" x14ac:dyDescent="0.2">
      <c r="A67" s="47" t="s">
        <v>163</v>
      </c>
      <c r="B67" s="53">
        <f t="shared" si="7"/>
        <v>216000</v>
      </c>
      <c r="C67" s="53"/>
      <c r="D67" s="53"/>
      <c r="E67" s="53"/>
      <c r="F67" s="37"/>
      <c r="G67" s="53"/>
      <c r="H67" s="53"/>
      <c r="I67" s="53">
        <f t="shared" si="6"/>
        <v>216000</v>
      </c>
      <c r="J67" s="5"/>
      <c r="K67" s="5"/>
      <c r="M67" s="13"/>
      <c r="N67" s="14"/>
      <c r="O67" s="13"/>
      <c r="P67" s="13"/>
      <c r="Q67" s="12"/>
    </row>
    <row r="68" spans="1:17" s="2" customFormat="1" ht="14.25" customHeight="1" x14ac:dyDescent="0.2">
      <c r="A68" s="47" t="s">
        <v>165</v>
      </c>
      <c r="B68" s="53">
        <f t="shared" si="7"/>
        <v>29700</v>
      </c>
      <c r="C68" s="53"/>
      <c r="D68" s="53"/>
      <c r="E68" s="53"/>
      <c r="F68" s="37"/>
      <c r="G68" s="53"/>
      <c r="H68" s="53"/>
      <c r="I68" s="53">
        <f t="shared" si="6"/>
        <v>29700</v>
      </c>
      <c r="J68" s="5"/>
      <c r="K68" s="5"/>
    </row>
    <row r="69" spans="1:17" s="2" customFormat="1" ht="14.25" customHeight="1" x14ac:dyDescent="0.2">
      <c r="A69" s="47" t="s">
        <v>166</v>
      </c>
      <c r="B69" s="53">
        <f t="shared" si="7"/>
        <v>9630</v>
      </c>
      <c r="C69" s="53"/>
      <c r="D69" s="53"/>
      <c r="E69" s="53"/>
      <c r="F69" s="37"/>
      <c r="G69" s="53"/>
      <c r="H69" s="53"/>
      <c r="I69" s="53">
        <f t="shared" si="6"/>
        <v>9630</v>
      </c>
      <c r="J69" s="5"/>
      <c r="K69" s="5"/>
    </row>
    <row r="70" spans="1:17" s="2" customFormat="1" ht="14.25" customHeight="1" x14ac:dyDescent="0.2">
      <c r="A70" s="47" t="s">
        <v>167</v>
      </c>
      <c r="B70" s="53">
        <f>L106*0.09</f>
        <v>54090</v>
      </c>
      <c r="C70" s="53"/>
      <c r="D70" s="53"/>
      <c r="E70" s="53"/>
      <c r="F70" s="37"/>
      <c r="G70" s="53"/>
      <c r="H70" s="53"/>
      <c r="I70" s="53">
        <f t="shared" si="6"/>
        <v>54090</v>
      </c>
      <c r="J70" s="5"/>
      <c r="K70" s="5"/>
    </row>
    <row r="71" spans="1:17" s="2" customFormat="1" ht="14.25" customHeight="1" x14ac:dyDescent="0.2">
      <c r="A71" s="47" t="s">
        <v>178</v>
      </c>
      <c r="B71" s="53">
        <v>370000</v>
      </c>
      <c r="C71" s="53"/>
      <c r="D71" s="53"/>
      <c r="E71" s="53"/>
      <c r="F71" s="37"/>
      <c r="G71" s="53"/>
      <c r="H71" s="53"/>
      <c r="I71" s="53">
        <f>B71</f>
        <v>370000</v>
      </c>
      <c r="J71" s="5"/>
      <c r="K71" s="5"/>
    </row>
    <row r="72" spans="1:17" s="2" customFormat="1" ht="14.25" customHeight="1" x14ac:dyDescent="0.2">
      <c r="A72" s="47" t="s">
        <v>179</v>
      </c>
      <c r="B72" s="53">
        <f>L107*0.09</f>
        <v>33390</v>
      </c>
      <c r="C72" s="53"/>
      <c r="D72" s="53"/>
      <c r="E72" s="53"/>
      <c r="F72" s="37"/>
      <c r="G72" s="53"/>
      <c r="H72" s="53"/>
      <c r="I72" s="53">
        <f>B72</f>
        <v>33390</v>
      </c>
      <c r="J72" s="5"/>
      <c r="K72" s="5"/>
    </row>
    <row r="73" spans="1:17" s="2" customFormat="1" ht="14.25" customHeight="1" x14ac:dyDescent="0.2">
      <c r="A73" s="47" t="s">
        <v>172</v>
      </c>
      <c r="B73" s="53">
        <f>L108*0.09</f>
        <v>57960</v>
      </c>
      <c r="C73" s="53"/>
      <c r="D73" s="53"/>
      <c r="E73" s="53"/>
      <c r="F73" s="37"/>
      <c r="G73" s="53"/>
      <c r="H73" s="53"/>
      <c r="I73" s="53">
        <f>B73</f>
        <v>57960</v>
      </c>
      <c r="J73" s="5"/>
      <c r="K73" s="5"/>
    </row>
    <row r="74" spans="1:17" s="2" customFormat="1" ht="14.25" customHeight="1" x14ac:dyDescent="0.2">
      <c r="A74" s="47" t="s">
        <v>174</v>
      </c>
      <c r="B74" s="53">
        <f>L110*0.09</f>
        <v>78300</v>
      </c>
      <c r="C74" s="53"/>
      <c r="D74" s="53"/>
      <c r="E74" s="53"/>
      <c r="F74" s="37"/>
      <c r="G74" s="53"/>
      <c r="H74" s="53"/>
      <c r="I74" s="53">
        <f>B74</f>
        <v>78300</v>
      </c>
      <c r="J74" s="5"/>
      <c r="K74" s="5"/>
    </row>
    <row r="75" spans="1:17" s="2" customFormat="1" ht="14.25" customHeight="1" x14ac:dyDescent="0.2">
      <c r="A75" s="47" t="s">
        <v>180</v>
      </c>
      <c r="B75" s="53">
        <v>2000</v>
      </c>
      <c r="C75" s="53"/>
      <c r="D75" s="53"/>
      <c r="E75" s="53"/>
      <c r="F75" s="37"/>
      <c r="G75" s="53"/>
      <c r="H75" s="53"/>
      <c r="I75" s="53">
        <v>2000</v>
      </c>
      <c r="J75" s="5"/>
      <c r="K75" s="5"/>
    </row>
    <row r="76" spans="1:17" s="2" customFormat="1" ht="14.25" customHeight="1" x14ac:dyDescent="0.2">
      <c r="A76" s="47" t="s">
        <v>173</v>
      </c>
      <c r="B76" s="53">
        <f>L109*0.09</f>
        <v>96300</v>
      </c>
      <c r="C76" s="53"/>
      <c r="D76" s="53"/>
      <c r="E76" s="53"/>
      <c r="F76" s="37"/>
      <c r="G76" s="53"/>
      <c r="H76" s="53"/>
      <c r="I76" s="53">
        <f>B76</f>
        <v>96300</v>
      </c>
      <c r="J76" s="5"/>
      <c r="K76" s="5"/>
    </row>
    <row r="77" spans="1:17" s="2" customFormat="1" ht="14.25" customHeight="1" x14ac:dyDescent="0.2">
      <c r="A77" s="47" t="s">
        <v>175</v>
      </c>
      <c r="B77" s="44">
        <f>L112*0.09</f>
        <v>900</v>
      </c>
      <c r="C77" s="44"/>
      <c r="D77" s="44"/>
      <c r="E77" s="44"/>
      <c r="F77" s="37"/>
      <c r="G77" s="44"/>
      <c r="H77" s="44"/>
      <c r="I77" s="44">
        <f t="shared" si="6"/>
        <v>900</v>
      </c>
      <c r="J77" s="5"/>
      <c r="K77" s="5"/>
    </row>
    <row r="78" spans="1:17" s="2" customFormat="1" ht="14.25" customHeight="1" x14ac:dyDescent="0.2">
      <c r="A78" s="47" t="s">
        <v>181</v>
      </c>
      <c r="B78" s="37">
        <f>B29+B55</f>
        <v>59890000</v>
      </c>
      <c r="C78" s="37">
        <f>C29</f>
        <v>10836000</v>
      </c>
      <c r="D78" s="37">
        <f>D29</f>
        <v>27398280</v>
      </c>
      <c r="E78" s="37">
        <f>E29</f>
        <v>572000</v>
      </c>
      <c r="F78" s="37"/>
      <c r="G78" s="37">
        <f>G29</f>
        <v>10590000</v>
      </c>
      <c r="H78" s="37">
        <f>H29</f>
        <v>4566380</v>
      </c>
      <c r="I78" s="37">
        <f>I55</f>
        <v>6040340</v>
      </c>
      <c r="J78" s="5">
        <f>C78+D78+E78+G78+H78+I78</f>
        <v>60003000</v>
      </c>
      <c r="K78" s="5"/>
    </row>
    <row r="79" spans="1:17" s="2" customFormat="1" ht="14.25" customHeight="1" x14ac:dyDescent="0.2">
      <c r="A79" s="47" t="s">
        <v>182</v>
      </c>
      <c r="B79" s="40">
        <f>B27-B78</f>
        <v>4014060</v>
      </c>
      <c r="C79" s="41">
        <f>C27-C78</f>
        <v>-9706000</v>
      </c>
      <c r="D79" s="37">
        <f>D27-D78</f>
        <v>-7868980</v>
      </c>
      <c r="E79" s="37">
        <f>E27-E78</f>
        <v>1048000</v>
      </c>
      <c r="F79" s="37"/>
      <c r="G79" s="37">
        <f>G27-G78</f>
        <v>22105760</v>
      </c>
      <c r="H79" s="37">
        <f>H27-H78</f>
        <v>-4566380</v>
      </c>
      <c r="I79" s="37">
        <f>I27-I78</f>
        <v>2888660</v>
      </c>
      <c r="J79" s="5">
        <f>C79+D79+E79+G79+H79+I79</f>
        <v>3901060</v>
      </c>
      <c r="K79" s="5"/>
    </row>
    <row r="80" spans="1:17" s="2" customFormat="1" ht="14.25" customHeight="1" x14ac:dyDescent="0.2">
      <c r="A80" s="49" t="s">
        <v>8</v>
      </c>
      <c r="B80" s="54"/>
      <c r="C80" s="54"/>
      <c r="D80" s="54"/>
      <c r="E80" s="54"/>
      <c r="F80" s="37"/>
      <c r="G80" s="54"/>
      <c r="H80" s="54"/>
      <c r="I80" s="54"/>
      <c r="J80" s="5"/>
      <c r="K80" s="5"/>
    </row>
    <row r="81" spans="1:16" s="2" customFormat="1" ht="14.25" customHeight="1" x14ac:dyDescent="0.2">
      <c r="A81" s="49" t="s">
        <v>7</v>
      </c>
      <c r="B81" s="44"/>
      <c r="C81" s="44"/>
      <c r="D81" s="44"/>
      <c r="E81" s="44"/>
      <c r="F81" s="37"/>
      <c r="G81" s="44"/>
      <c r="H81" s="44"/>
      <c r="I81" s="44"/>
      <c r="J81" s="5"/>
      <c r="K81" s="5"/>
    </row>
    <row r="82" spans="1:16" s="2" customFormat="1" ht="14.25" customHeight="1" x14ac:dyDescent="0.2">
      <c r="A82" s="47" t="s">
        <v>183</v>
      </c>
      <c r="B82" s="37">
        <v>0</v>
      </c>
      <c r="C82" s="37"/>
      <c r="D82" s="37"/>
      <c r="E82" s="37"/>
      <c r="F82" s="37"/>
      <c r="G82" s="37"/>
      <c r="H82" s="37"/>
      <c r="I82" s="37"/>
      <c r="J82" s="5"/>
      <c r="K82" s="5"/>
    </row>
    <row r="83" spans="1:16" s="2" customFormat="1" ht="14.25" customHeight="1" x14ac:dyDescent="0.2">
      <c r="A83" s="49" t="s">
        <v>149</v>
      </c>
      <c r="B83" s="54"/>
      <c r="C83" s="54"/>
      <c r="D83" s="54"/>
      <c r="E83" s="54"/>
      <c r="F83" s="37"/>
      <c r="G83" s="54"/>
      <c r="H83" s="54"/>
      <c r="I83" s="54"/>
      <c r="J83" s="5"/>
      <c r="K83" s="5"/>
    </row>
    <row r="84" spans="1:16" s="2" customFormat="1" ht="14.25" customHeight="1" x14ac:dyDescent="0.2">
      <c r="A84" s="47" t="s">
        <v>147</v>
      </c>
      <c r="B84" s="53">
        <f>SUM(B85:B87)</f>
        <v>1479000</v>
      </c>
      <c r="C84" s="53"/>
      <c r="D84" s="53"/>
      <c r="E84" s="53"/>
      <c r="F84" s="37"/>
      <c r="G84" s="53"/>
      <c r="H84" s="53"/>
      <c r="I84" s="53">
        <f>SUM(I85:I87)</f>
        <v>1479000</v>
      </c>
      <c r="J84" s="5"/>
      <c r="K84" s="5"/>
    </row>
    <row r="85" spans="1:16" s="2" customFormat="1" ht="14.25" customHeight="1" x14ac:dyDescent="0.2">
      <c r="A85" s="51" t="s">
        <v>48</v>
      </c>
      <c r="B85" s="53">
        <v>500000</v>
      </c>
      <c r="C85" s="53"/>
      <c r="D85" s="53"/>
      <c r="E85" s="53"/>
      <c r="F85" s="37"/>
      <c r="G85" s="53"/>
      <c r="H85" s="53"/>
      <c r="I85" s="53">
        <f>B85</f>
        <v>500000</v>
      </c>
      <c r="J85" s="5"/>
      <c r="K85" s="5"/>
    </row>
    <row r="86" spans="1:16" s="2" customFormat="1" ht="14.25" customHeight="1" x14ac:dyDescent="0.2">
      <c r="A86" s="51" t="s">
        <v>49</v>
      </c>
      <c r="B86" s="53">
        <v>500000</v>
      </c>
      <c r="C86" s="53"/>
      <c r="D86" s="53"/>
      <c r="E86" s="53"/>
      <c r="F86" s="37"/>
      <c r="G86" s="53"/>
      <c r="H86" s="53"/>
      <c r="I86" s="53">
        <f>B86</f>
        <v>500000</v>
      </c>
      <c r="J86" s="5"/>
      <c r="K86" s="5"/>
    </row>
    <row r="87" spans="1:16" s="2" customFormat="1" ht="14.25" customHeight="1" x14ac:dyDescent="0.2">
      <c r="A87" s="51" t="s">
        <v>50</v>
      </c>
      <c r="B87" s="44">
        <v>479000</v>
      </c>
      <c r="C87" s="44"/>
      <c r="D87" s="44"/>
      <c r="E87" s="44"/>
      <c r="F87" s="37"/>
      <c r="G87" s="44"/>
      <c r="H87" s="44"/>
      <c r="I87" s="44">
        <f>B87</f>
        <v>479000</v>
      </c>
      <c r="J87" s="5"/>
      <c r="K87" s="5"/>
    </row>
    <row r="88" spans="1:16" s="2" customFormat="1" ht="14.25" customHeight="1" x14ac:dyDescent="0.2">
      <c r="A88" s="47" t="s">
        <v>184</v>
      </c>
      <c r="B88" s="37">
        <f>B84</f>
        <v>1479000</v>
      </c>
      <c r="C88" s="37"/>
      <c r="D88" s="37"/>
      <c r="E88" s="37"/>
      <c r="F88" s="37"/>
      <c r="G88" s="37"/>
      <c r="H88" s="37"/>
      <c r="I88" s="37">
        <f>I84</f>
        <v>1479000</v>
      </c>
      <c r="J88" s="5"/>
      <c r="K88" s="5"/>
    </row>
    <row r="89" spans="1:16" s="2" customFormat="1" ht="14.25" customHeight="1" x14ac:dyDescent="0.2">
      <c r="A89" s="47" t="s">
        <v>185</v>
      </c>
      <c r="B89" s="37">
        <f>B82-B88</f>
        <v>-1479000</v>
      </c>
      <c r="C89" s="37"/>
      <c r="D89" s="37"/>
      <c r="E89" s="37"/>
      <c r="F89" s="37"/>
      <c r="G89" s="37"/>
      <c r="H89" s="37"/>
      <c r="I89" s="37">
        <f>I82-I88</f>
        <v>-1479000</v>
      </c>
      <c r="J89" s="5">
        <f>SUM(C89:I89)</f>
        <v>-1479000</v>
      </c>
      <c r="K89" s="5"/>
    </row>
    <row r="90" spans="1:16" s="2" customFormat="1" ht="14.25" customHeight="1" x14ac:dyDescent="0.2">
      <c r="A90" s="49" t="s">
        <v>148</v>
      </c>
      <c r="B90" s="54"/>
      <c r="C90" s="54"/>
      <c r="D90" s="54"/>
      <c r="E90" s="54"/>
      <c r="F90" s="37"/>
      <c r="G90" s="54"/>
      <c r="H90" s="54"/>
      <c r="I90" s="54"/>
      <c r="J90" s="5"/>
      <c r="K90" s="15" t="s">
        <v>9</v>
      </c>
      <c r="L90" s="16" t="s">
        <v>19</v>
      </c>
      <c r="N90" s="2" t="s">
        <v>23</v>
      </c>
      <c r="O90" s="17"/>
    </row>
    <row r="91" spans="1:16" s="2" customFormat="1" ht="14.25" customHeight="1" x14ac:dyDescent="0.2">
      <c r="A91" s="49" t="s">
        <v>151</v>
      </c>
      <c r="B91" s="44"/>
      <c r="C91" s="44"/>
      <c r="D91" s="44"/>
      <c r="E91" s="44"/>
      <c r="F91" s="37"/>
      <c r="G91" s="44"/>
      <c r="H91" s="44"/>
      <c r="I91" s="44"/>
      <c r="J91" s="5"/>
      <c r="K91" s="18" t="s">
        <v>11</v>
      </c>
      <c r="L91" s="19">
        <v>20617000</v>
      </c>
      <c r="M91" s="20"/>
      <c r="N91" s="21" t="s">
        <v>22</v>
      </c>
      <c r="O91" s="22">
        <v>0.91</v>
      </c>
      <c r="P91" s="23" t="s">
        <v>23</v>
      </c>
    </row>
    <row r="92" spans="1:16" s="2" customFormat="1" ht="14.25" customHeight="1" x14ac:dyDescent="0.2">
      <c r="A92" s="49" t="s">
        <v>186</v>
      </c>
      <c r="B92" s="37">
        <v>0</v>
      </c>
      <c r="C92" s="37"/>
      <c r="D92" s="37"/>
      <c r="E92" s="37"/>
      <c r="F92" s="37"/>
      <c r="G92" s="37"/>
      <c r="H92" s="37"/>
      <c r="I92" s="37"/>
      <c r="J92" s="5"/>
      <c r="K92" s="18" t="s">
        <v>24</v>
      </c>
      <c r="L92" s="19">
        <v>3700000</v>
      </c>
      <c r="M92" s="20"/>
      <c r="N92" s="21"/>
      <c r="O92" s="22"/>
      <c r="P92" s="23"/>
    </row>
    <row r="93" spans="1:16" s="2" customFormat="1" ht="14.25" customHeight="1" x14ac:dyDescent="0.2">
      <c r="A93" s="49" t="s">
        <v>150</v>
      </c>
      <c r="B93" s="37"/>
      <c r="C93" s="37"/>
      <c r="D93" s="37"/>
      <c r="E93" s="37"/>
      <c r="F93" s="37"/>
      <c r="G93" s="37"/>
      <c r="H93" s="37"/>
      <c r="I93" s="37"/>
      <c r="J93" s="5"/>
      <c r="K93" s="18" t="s">
        <v>27</v>
      </c>
      <c r="L93" s="19">
        <v>1831000</v>
      </c>
      <c r="M93" s="20"/>
      <c r="N93" s="21"/>
      <c r="O93" s="22"/>
      <c r="P93" s="23"/>
    </row>
    <row r="94" spans="1:16" s="2" customFormat="1" ht="14.25" customHeight="1" x14ac:dyDescent="0.2">
      <c r="A94" s="49" t="s">
        <v>187</v>
      </c>
      <c r="B94" s="37">
        <v>0</v>
      </c>
      <c r="C94" s="37"/>
      <c r="D94" s="37"/>
      <c r="E94" s="37"/>
      <c r="F94" s="37"/>
      <c r="G94" s="37"/>
      <c r="H94" s="37"/>
      <c r="I94" s="37"/>
      <c r="J94" s="5"/>
      <c r="K94" s="18" t="s">
        <v>10</v>
      </c>
      <c r="L94" s="19">
        <v>923000</v>
      </c>
      <c r="M94" s="20"/>
      <c r="N94" s="21"/>
      <c r="O94" s="22"/>
      <c r="P94" s="23"/>
    </row>
    <row r="95" spans="1:16" s="2" customFormat="1" ht="14.25" customHeight="1" x14ac:dyDescent="0.2">
      <c r="A95" s="49" t="s">
        <v>188</v>
      </c>
      <c r="B95" s="37">
        <v>0</v>
      </c>
      <c r="C95" s="37"/>
      <c r="D95" s="37"/>
      <c r="E95" s="37"/>
      <c r="F95" s="37"/>
      <c r="G95" s="37"/>
      <c r="H95" s="37"/>
      <c r="I95" s="37"/>
      <c r="J95" s="5"/>
      <c r="K95" s="18" t="s">
        <v>12</v>
      </c>
      <c r="L95" s="19">
        <v>1320000</v>
      </c>
      <c r="M95" s="20"/>
      <c r="N95" s="21"/>
      <c r="O95" s="22"/>
      <c r="P95" s="23"/>
    </row>
    <row r="96" spans="1:16" s="2" customFormat="1" ht="14.25" customHeight="1" x14ac:dyDescent="0.2">
      <c r="A96" s="49" t="s">
        <v>189</v>
      </c>
      <c r="B96" s="37">
        <f>B79+B89-B91</f>
        <v>2535060</v>
      </c>
      <c r="C96" s="37">
        <f>C79+C89-C91</f>
        <v>-9706000</v>
      </c>
      <c r="D96" s="37">
        <f>D79+D89-D91</f>
        <v>-7868980</v>
      </c>
      <c r="E96" s="37">
        <f>E79+E89-E91</f>
        <v>1048000</v>
      </c>
      <c r="F96" s="37"/>
      <c r="G96" s="37">
        <f>G79+G89-G91</f>
        <v>22105760</v>
      </c>
      <c r="H96" s="37">
        <f>H79+H89-H91</f>
        <v>-4566380</v>
      </c>
      <c r="I96" s="37">
        <f>I79+I89-I91</f>
        <v>1409660</v>
      </c>
      <c r="J96" s="5"/>
      <c r="K96" s="18" t="s">
        <v>13</v>
      </c>
      <c r="L96" s="19">
        <v>150000</v>
      </c>
      <c r="M96" s="20"/>
      <c r="N96" s="21" t="s">
        <v>20</v>
      </c>
      <c r="O96" s="22">
        <v>0.09</v>
      </c>
      <c r="P96" s="23" t="s">
        <v>42</v>
      </c>
    </row>
    <row r="97" spans="1:16" s="2" customFormat="1" ht="14.25" customHeight="1" x14ac:dyDescent="0.2">
      <c r="A97" s="49" t="s">
        <v>190</v>
      </c>
      <c r="B97" s="37">
        <v>19774365</v>
      </c>
      <c r="C97" s="37"/>
      <c r="D97" s="37"/>
      <c r="E97" s="37"/>
      <c r="F97" s="37"/>
      <c r="G97" s="37"/>
      <c r="H97" s="37"/>
      <c r="I97" s="37"/>
      <c r="J97" s="5"/>
      <c r="K97" s="18" t="s">
        <v>14</v>
      </c>
      <c r="L97" s="19">
        <v>155000</v>
      </c>
      <c r="M97" s="20"/>
      <c r="N97" s="21"/>
      <c r="P97" s="23"/>
    </row>
    <row r="98" spans="1:16" s="2" customFormat="1" ht="14.25" customHeight="1" x14ac:dyDescent="0.2">
      <c r="A98" s="48" t="s">
        <v>191</v>
      </c>
      <c r="B98" s="37">
        <f>B96+B97</f>
        <v>22309425</v>
      </c>
      <c r="C98" s="37"/>
      <c r="D98" s="37"/>
      <c r="E98" s="37"/>
      <c r="F98" s="37"/>
      <c r="G98" s="37"/>
      <c r="H98" s="37"/>
      <c r="I98" s="37"/>
      <c r="J98" s="5"/>
      <c r="K98" s="18" t="s">
        <v>28</v>
      </c>
      <c r="L98" s="19">
        <v>638000</v>
      </c>
      <c r="M98" s="20"/>
      <c r="N98" s="24"/>
      <c r="P98" s="23" t="s">
        <v>43</v>
      </c>
    </row>
    <row r="99" spans="1:16" s="2" customFormat="1" ht="14.25" customHeight="1" x14ac:dyDescent="0.2">
      <c r="A99" s="2" t="s">
        <v>51</v>
      </c>
      <c r="J99" s="5"/>
      <c r="K99" s="18" t="s">
        <v>15</v>
      </c>
      <c r="L99" s="19">
        <v>810000</v>
      </c>
      <c r="M99" s="20"/>
      <c r="N99" s="24"/>
      <c r="O99" s="24"/>
      <c r="P99" s="25"/>
    </row>
    <row r="100" spans="1:16" s="2" customFormat="1" ht="14.25" customHeight="1" x14ac:dyDescent="0.2">
      <c r="A100" s="2" t="s">
        <v>52</v>
      </c>
      <c r="J100" s="5"/>
      <c r="K100" s="18" t="s">
        <v>29</v>
      </c>
      <c r="L100" s="19">
        <v>200000</v>
      </c>
      <c r="M100" s="20"/>
      <c r="N100" s="24"/>
      <c r="O100" s="24"/>
      <c r="P100" s="25"/>
    </row>
    <row r="101" spans="1:16" s="2" customFormat="1" ht="14.25" customHeight="1" x14ac:dyDescent="0.2">
      <c r="J101" s="5"/>
      <c r="K101" s="18" t="s">
        <v>30</v>
      </c>
      <c r="L101" s="19">
        <v>210000</v>
      </c>
      <c r="M101" s="20"/>
      <c r="N101" s="24"/>
      <c r="O101" s="24"/>
      <c r="P101" s="25"/>
    </row>
    <row r="102" spans="1:16" s="2" customFormat="1" ht="14.25" customHeight="1" x14ac:dyDescent="0.2">
      <c r="J102" s="5"/>
      <c r="K102" s="18" t="s">
        <v>16</v>
      </c>
      <c r="L102" s="19">
        <v>2400000</v>
      </c>
      <c r="M102" s="20"/>
      <c r="N102" s="24"/>
      <c r="O102" s="24"/>
      <c r="P102" s="25"/>
    </row>
    <row r="103" spans="1:16" s="2" customFormat="1" ht="14.25" customHeight="1" x14ac:dyDescent="0.2">
      <c r="J103" s="5"/>
      <c r="K103" s="18" t="s">
        <v>31</v>
      </c>
      <c r="L103" s="19">
        <v>330000</v>
      </c>
      <c r="M103" s="20"/>
      <c r="N103" s="24"/>
      <c r="O103" s="24"/>
      <c r="P103" s="25"/>
    </row>
    <row r="104" spans="1:16" s="2" customFormat="1" ht="14.25" customHeight="1" x14ac:dyDescent="0.2">
      <c r="J104" s="5" t="s">
        <v>26</v>
      </c>
      <c r="K104" s="18" t="s">
        <v>32</v>
      </c>
      <c r="L104" s="19">
        <v>107000</v>
      </c>
      <c r="M104" s="20"/>
      <c r="N104" s="24"/>
      <c r="O104" s="24"/>
      <c r="P104" s="25"/>
    </row>
    <row r="105" spans="1:16" s="2" customFormat="1" ht="14.25" customHeight="1" x14ac:dyDescent="0.2">
      <c r="J105" s="5"/>
      <c r="K105" s="18" t="s">
        <v>41</v>
      </c>
      <c r="L105" s="19">
        <v>260000</v>
      </c>
      <c r="M105" s="20"/>
      <c r="N105" s="24"/>
      <c r="O105" s="24"/>
      <c r="P105" s="25"/>
    </row>
    <row r="106" spans="1:16" s="2" customFormat="1" ht="14.25" customHeight="1" x14ac:dyDescent="0.2">
      <c r="J106" s="5"/>
      <c r="K106" s="18" t="s">
        <v>33</v>
      </c>
      <c r="L106" s="19">
        <v>601000</v>
      </c>
      <c r="M106" s="20"/>
      <c r="N106" s="24"/>
      <c r="O106" s="24"/>
      <c r="P106" s="25"/>
    </row>
    <row r="107" spans="1:16" s="2" customFormat="1" ht="14.25" customHeight="1" x14ac:dyDescent="0.2">
      <c r="J107" s="5"/>
      <c r="K107" s="18" t="s">
        <v>39</v>
      </c>
      <c r="L107" s="19">
        <v>371000</v>
      </c>
      <c r="M107" s="20"/>
      <c r="N107" s="24"/>
      <c r="O107" s="24"/>
      <c r="P107" s="25"/>
    </row>
    <row r="108" spans="1:16" s="2" customFormat="1" ht="14.25" customHeight="1" x14ac:dyDescent="0.2">
      <c r="J108" s="5"/>
      <c r="K108" s="18" t="s">
        <v>34</v>
      </c>
      <c r="L108" s="19">
        <v>644000</v>
      </c>
      <c r="M108" s="20"/>
      <c r="N108" s="24"/>
      <c r="O108" s="24"/>
      <c r="P108" s="25"/>
    </row>
    <row r="109" spans="1:16" s="2" customFormat="1" ht="14.25" customHeight="1" x14ac:dyDescent="0.2">
      <c r="J109" s="5" t="s">
        <v>40</v>
      </c>
      <c r="K109" s="18" t="s">
        <v>35</v>
      </c>
      <c r="L109" s="19">
        <v>1070000</v>
      </c>
      <c r="M109" s="20"/>
      <c r="N109" s="24"/>
      <c r="O109" s="24"/>
      <c r="P109" s="25"/>
    </row>
    <row r="110" spans="1:16" s="2" customFormat="1" ht="14.25" customHeight="1" x14ac:dyDescent="0.2">
      <c r="J110" s="5"/>
      <c r="K110" s="18" t="s">
        <v>36</v>
      </c>
      <c r="L110" s="19">
        <v>870000</v>
      </c>
      <c r="M110" s="20"/>
      <c r="N110" s="24"/>
      <c r="O110" s="24"/>
      <c r="P110" s="25"/>
    </row>
    <row r="111" spans="1:16" s="2" customFormat="1" ht="14.25" customHeight="1" x14ac:dyDescent="0.2">
      <c r="J111" s="5"/>
      <c r="K111" s="18" t="s">
        <v>17</v>
      </c>
      <c r="L111" s="19">
        <v>2000</v>
      </c>
      <c r="M111" s="20"/>
      <c r="N111" s="24"/>
      <c r="O111" s="24"/>
      <c r="P111" s="25"/>
    </row>
    <row r="112" spans="1:16" s="2" customFormat="1" ht="14.25" customHeight="1" x14ac:dyDescent="0.2">
      <c r="J112" s="5"/>
      <c r="K112" s="18" t="s">
        <v>18</v>
      </c>
      <c r="L112" s="19">
        <v>10000</v>
      </c>
      <c r="M112" s="20"/>
      <c r="N112" s="24"/>
      <c r="O112" s="24"/>
      <c r="P112" s="25"/>
    </row>
    <row r="113" spans="10:16" s="2" customFormat="1" ht="14.25" customHeight="1" x14ac:dyDescent="0.2">
      <c r="J113" s="5">
        <f>SUM(C55:I55)</f>
        <v>6040340</v>
      </c>
      <c r="K113" s="26" t="s">
        <v>21</v>
      </c>
      <c r="L113" s="27">
        <f>SUM(L91:L112)</f>
        <v>37219000</v>
      </c>
      <c r="M113" s="20"/>
      <c r="N113" s="24"/>
      <c r="O113" s="24"/>
      <c r="P113" s="25"/>
    </row>
    <row r="114" spans="10:16" s="2" customFormat="1" ht="14.25" customHeight="1" x14ac:dyDescent="0.2">
      <c r="J114" s="5"/>
      <c r="K114" s="30"/>
      <c r="L114" s="24"/>
      <c r="M114" s="20"/>
      <c r="N114" s="24"/>
      <c r="O114" s="24"/>
      <c r="P114" s="25"/>
    </row>
    <row r="115" spans="10:16" s="2" customFormat="1" ht="14.25" customHeight="1" x14ac:dyDescent="0.2">
      <c r="J115" s="5"/>
      <c r="K115" s="30"/>
      <c r="L115" s="24"/>
      <c r="M115" s="20"/>
      <c r="N115" s="24"/>
      <c r="O115" s="24"/>
      <c r="P115" s="25"/>
    </row>
    <row r="116" spans="10:16" s="2" customFormat="1" ht="14.25" customHeight="1" x14ac:dyDescent="0.2">
      <c r="J116" s="5"/>
      <c r="K116" s="30"/>
      <c r="L116" s="24"/>
      <c r="M116" s="20"/>
      <c r="N116" s="24"/>
      <c r="O116" s="24"/>
      <c r="P116" s="25"/>
    </row>
    <row r="117" spans="10:16" s="2" customFormat="1" ht="15.75" customHeight="1" x14ac:dyDescent="0.2">
      <c r="J117" s="5"/>
      <c r="K117" s="30"/>
      <c r="L117" s="24"/>
      <c r="M117" s="28"/>
      <c r="N117" s="29"/>
      <c r="O117" s="24"/>
      <c r="P117" s="25"/>
    </row>
    <row r="118" spans="10:16" s="2" customFormat="1" ht="15.75" customHeight="1" x14ac:dyDescent="0.2">
      <c r="J118" s="5"/>
      <c r="K118" s="30"/>
      <c r="L118" s="24"/>
      <c r="M118" s="24"/>
      <c r="N118" s="24"/>
      <c r="O118" s="24"/>
      <c r="P118" s="25"/>
    </row>
    <row r="119" spans="10:16" s="2" customFormat="1" ht="15.75" customHeight="1" x14ac:dyDescent="0.2">
      <c r="J119" s="5"/>
      <c r="K119" s="30"/>
      <c r="L119" s="24"/>
      <c r="M119" s="24"/>
      <c r="N119" s="24"/>
      <c r="O119" s="24"/>
      <c r="P119" s="25"/>
    </row>
    <row r="120" spans="10:16" s="2" customFormat="1" ht="15.75" customHeight="1" x14ac:dyDescent="0.2">
      <c r="J120" s="5"/>
      <c r="K120" s="30"/>
      <c r="L120" s="24"/>
      <c r="M120" s="24"/>
      <c r="N120" s="24"/>
      <c r="O120" s="24"/>
      <c r="P120" s="25"/>
    </row>
    <row r="121" spans="10:16" s="2" customFormat="1" ht="15.75" customHeight="1" x14ac:dyDescent="0.2">
      <c r="J121" s="5"/>
      <c r="K121" s="30"/>
      <c r="L121" s="24"/>
      <c r="M121" s="24"/>
      <c r="N121" s="24"/>
      <c r="O121" s="24"/>
      <c r="P121" s="25"/>
    </row>
    <row r="122" spans="10:16" s="2" customFormat="1" ht="15.75" customHeight="1" x14ac:dyDescent="0.2">
      <c r="J122" s="5"/>
      <c r="K122" s="30"/>
      <c r="L122" s="24"/>
      <c r="M122" s="24"/>
      <c r="N122" s="24"/>
      <c r="O122" s="25"/>
      <c r="P122" s="25"/>
    </row>
    <row r="123" spans="10:16" s="2" customFormat="1" ht="15.75" customHeight="1" x14ac:dyDescent="0.2">
      <c r="J123" s="5"/>
      <c r="K123" s="30"/>
      <c r="L123" s="24"/>
      <c r="M123" s="24"/>
      <c r="N123" s="24"/>
      <c r="O123" s="25"/>
      <c r="P123" s="25"/>
    </row>
    <row r="124" spans="10:16" s="2" customFormat="1" ht="15.75" customHeight="1" x14ac:dyDescent="0.2">
      <c r="J124" s="5"/>
      <c r="K124" s="30"/>
      <c r="L124" s="24"/>
      <c r="M124" s="24"/>
      <c r="N124" s="24"/>
      <c r="O124" s="25"/>
      <c r="P124" s="25"/>
    </row>
    <row r="125" spans="10:16" s="2" customFormat="1" ht="15.75" customHeight="1" x14ac:dyDescent="0.2">
      <c r="J125" s="5"/>
      <c r="K125" s="30"/>
      <c r="L125" s="24"/>
      <c r="M125" s="24"/>
      <c r="N125" s="24"/>
      <c r="O125" s="25"/>
      <c r="P125" s="25"/>
    </row>
    <row r="126" spans="10:16" s="2" customFormat="1" ht="15.75" customHeight="1" x14ac:dyDescent="0.2">
      <c r="J126" s="5"/>
      <c r="K126" s="30"/>
      <c r="L126" s="24"/>
      <c r="M126" s="24"/>
      <c r="N126" s="24"/>
      <c r="O126" s="25"/>
      <c r="P126" s="25"/>
    </row>
    <row r="127" spans="10:16" s="2" customFormat="1" ht="15.75" customHeight="1" x14ac:dyDescent="0.2">
      <c r="J127" s="5"/>
      <c r="K127" s="30"/>
      <c r="L127" s="24"/>
      <c r="M127" s="24"/>
      <c r="N127" s="24"/>
      <c r="O127" s="25"/>
      <c r="P127" s="25"/>
    </row>
    <row r="128" spans="10:16" s="2" customFormat="1" ht="15.75" customHeight="1" x14ac:dyDescent="0.2">
      <c r="J128" s="5"/>
      <c r="K128" s="30"/>
      <c r="L128" s="24"/>
      <c r="M128" s="24"/>
      <c r="N128" s="24"/>
      <c r="O128" s="25"/>
      <c r="P128" s="25"/>
    </row>
    <row r="129" spans="1:16" s="2" customFormat="1" ht="15.75" customHeight="1" x14ac:dyDescent="0.2">
      <c r="J129" s="5"/>
      <c r="K129" s="30"/>
      <c r="L129" s="24"/>
      <c r="M129" s="24"/>
      <c r="N129" s="24"/>
      <c r="O129" s="25"/>
      <c r="P129" s="25"/>
    </row>
    <row r="130" spans="1:16" s="2" customFormat="1" ht="15.75" customHeight="1" x14ac:dyDescent="0.2">
      <c r="J130" s="5"/>
      <c r="K130" s="30"/>
      <c r="L130" s="24"/>
      <c r="M130" s="24"/>
      <c r="N130" s="24"/>
      <c r="O130" s="25"/>
      <c r="P130" s="25"/>
    </row>
    <row r="131" spans="1:16" s="2" customFormat="1" ht="15.75" customHeight="1" x14ac:dyDescent="0.2">
      <c r="J131" s="5"/>
      <c r="K131" s="30"/>
      <c r="L131" s="24"/>
      <c r="M131" s="24"/>
      <c r="N131" s="24"/>
      <c r="O131" s="25"/>
      <c r="P131" s="25"/>
    </row>
    <row r="132" spans="1:16" s="2" customFormat="1" ht="15.75" customHeight="1" x14ac:dyDescent="0.2">
      <c r="J132" s="5"/>
      <c r="K132" s="30"/>
      <c r="L132" s="24"/>
      <c r="M132" s="24"/>
      <c r="N132" s="24"/>
      <c r="O132" s="25"/>
      <c r="P132" s="25"/>
    </row>
    <row r="133" spans="1:16" s="2" customFormat="1" ht="15.75" customHeight="1" x14ac:dyDescent="0.2">
      <c r="J133" s="5"/>
      <c r="K133" s="30"/>
      <c r="L133" s="24"/>
      <c r="M133" s="24"/>
      <c r="N133" s="24"/>
      <c r="O133" s="25"/>
      <c r="P133" s="25"/>
    </row>
    <row r="134" spans="1:16" s="2" customFormat="1" ht="15.75" customHeight="1" x14ac:dyDescent="0.2">
      <c r="J134" s="5"/>
      <c r="K134" s="30"/>
      <c r="L134" s="24"/>
      <c r="M134" s="24"/>
      <c r="N134" s="24"/>
      <c r="O134" s="25"/>
      <c r="P134" s="25"/>
    </row>
    <row r="135" spans="1:16" s="2" customFormat="1" ht="15.75" customHeight="1" x14ac:dyDescent="0.2">
      <c r="J135" s="5"/>
      <c r="K135" s="30"/>
      <c r="L135" s="24"/>
      <c r="M135" s="24"/>
      <c r="N135" s="24"/>
      <c r="O135" s="25"/>
      <c r="P135" s="25"/>
    </row>
    <row r="136" spans="1:16" s="2" customFormat="1" ht="15.75" customHeight="1" x14ac:dyDescent="0.2">
      <c r="J136" s="5">
        <f>SUM(C78:I78)</f>
        <v>60003000</v>
      </c>
      <c r="K136" s="31"/>
      <c r="L136" s="32"/>
      <c r="M136" s="24"/>
      <c r="N136" s="24"/>
      <c r="O136" s="25"/>
      <c r="P136" s="25"/>
    </row>
    <row r="137" spans="1:16" s="2" customFormat="1" ht="15.75" customHeight="1" x14ac:dyDescent="0.2">
      <c r="J137" s="5" t="e">
        <f>SUM(#REF!)</f>
        <v>#REF!</v>
      </c>
      <c r="K137" s="5"/>
      <c r="M137" s="24"/>
      <c r="N137" s="24"/>
      <c r="O137" s="25"/>
      <c r="P137" s="25"/>
    </row>
    <row r="138" spans="1:16" s="2" customFormat="1" ht="15.75" customHeight="1" x14ac:dyDescent="0.2">
      <c r="J138" s="5"/>
      <c r="K138" s="5"/>
      <c r="M138" s="24"/>
      <c r="N138" s="24"/>
      <c r="O138" s="25"/>
      <c r="P138" s="25"/>
    </row>
    <row r="139" spans="1:16" s="2" customFormat="1" ht="15.75" customHeight="1" x14ac:dyDescent="0.2">
      <c r="J139" s="5"/>
      <c r="K139" s="5"/>
      <c r="M139" s="24"/>
      <c r="N139" s="24"/>
      <c r="O139" s="25"/>
      <c r="P139" s="25"/>
    </row>
    <row r="140" spans="1:16" s="2" customFormat="1" ht="15.75" customHeight="1" x14ac:dyDescent="0.2">
      <c r="J140" s="5" t="e">
        <f>SUM(#REF!)</f>
        <v>#REF!</v>
      </c>
      <c r="K140" s="6"/>
      <c r="L140" s="7"/>
      <c r="M140" s="32"/>
      <c r="N140" s="32"/>
    </row>
    <row r="141" spans="1:16" s="2" customFormat="1" ht="15.75" customHeight="1" x14ac:dyDescent="0.2">
      <c r="J141" s="5"/>
      <c r="K141" s="6"/>
      <c r="L141" s="7"/>
    </row>
    <row r="142" spans="1:16" s="2" customFormat="1" ht="15.75" customHeight="1" x14ac:dyDescent="0.2">
      <c r="J142" s="5"/>
      <c r="K142" s="6"/>
      <c r="L142" s="7"/>
    </row>
    <row r="143" spans="1:16" s="2" customFormat="1" ht="15.75" customHeight="1" x14ac:dyDescent="0.2">
      <c r="J143" s="5"/>
      <c r="K143" s="5"/>
    </row>
    <row r="144" spans="1:16" s="7" customFormat="1" ht="15.75" customHeight="1" x14ac:dyDescent="0.2">
      <c r="A144" s="2"/>
      <c r="B144" s="2"/>
      <c r="C144" s="2"/>
      <c r="D144" s="2"/>
      <c r="E144" s="2"/>
      <c r="F144" s="2"/>
      <c r="G144" s="2"/>
      <c r="H144" s="2"/>
      <c r="I144" s="2"/>
      <c r="J144" s="6">
        <f>SUM(C84:I84)</f>
        <v>1479000</v>
      </c>
      <c r="K144" s="6"/>
    </row>
    <row r="145" spans="1:12" s="7" customFormat="1" ht="15.75" customHeight="1" x14ac:dyDescent="0.2">
      <c r="A145" s="2"/>
      <c r="B145" s="2"/>
      <c r="C145" s="2"/>
      <c r="D145" s="2"/>
      <c r="E145" s="2"/>
      <c r="F145" s="2"/>
      <c r="G145" s="2"/>
      <c r="H145" s="2"/>
      <c r="I145" s="2"/>
      <c r="J145" s="6"/>
      <c r="K145" s="6"/>
    </row>
    <row r="146" spans="1:12" s="7" customFormat="1" ht="15.75" customHeight="1" x14ac:dyDescent="0.2">
      <c r="A146" s="2"/>
      <c r="B146" s="2"/>
      <c r="C146" s="2"/>
      <c r="D146" s="2"/>
      <c r="E146" s="2"/>
      <c r="F146" s="2"/>
      <c r="G146" s="2"/>
      <c r="H146" s="2"/>
      <c r="I146" s="2"/>
      <c r="J146" s="6"/>
      <c r="K146" s="6"/>
    </row>
    <row r="147" spans="1:12" s="2" customFormat="1" ht="15.75" customHeight="1" x14ac:dyDescent="0.2">
      <c r="J147" s="5"/>
      <c r="K147" s="6"/>
      <c r="L147" s="7"/>
    </row>
    <row r="148" spans="1:12" s="7" customFormat="1" ht="15.75" customHeight="1" x14ac:dyDescent="0.2">
      <c r="A148" s="2"/>
      <c r="B148" s="2"/>
      <c r="C148" s="2"/>
      <c r="D148" s="2"/>
      <c r="E148" s="2"/>
      <c r="F148" s="2"/>
      <c r="G148" s="2"/>
      <c r="H148" s="2"/>
      <c r="I148" s="2"/>
      <c r="J148" s="5">
        <f>SUM(C88:I88)</f>
        <v>1479000</v>
      </c>
      <c r="K148" s="6"/>
    </row>
    <row r="149" spans="1:12" s="7" customFormat="1" ht="15.75" customHeight="1" x14ac:dyDescent="0.2">
      <c r="A149" s="2"/>
      <c r="B149" s="2"/>
      <c r="C149" s="2"/>
      <c r="D149" s="2"/>
      <c r="E149" s="2"/>
      <c r="F149" s="2"/>
      <c r="G149" s="2"/>
      <c r="H149" s="2"/>
      <c r="I149" s="2"/>
      <c r="J149" s="5">
        <f>SUM(C89:I89)</f>
        <v>-1479000</v>
      </c>
      <c r="K149" s="5"/>
      <c r="L149" s="2"/>
    </row>
    <row r="150" spans="1:12" s="7" customFormat="1" ht="15.75" customHeight="1" x14ac:dyDescent="0.2">
      <c r="A150" s="2"/>
      <c r="B150" s="2"/>
      <c r="C150" s="2"/>
      <c r="D150" s="2"/>
      <c r="E150" s="2"/>
      <c r="F150" s="2"/>
      <c r="G150" s="2"/>
      <c r="H150" s="2"/>
      <c r="I150" s="2"/>
      <c r="J150" s="6"/>
      <c r="K150" s="5"/>
      <c r="L150" s="2"/>
    </row>
    <row r="151" spans="1:12" s="7" customFormat="1" ht="15.75" customHeight="1" x14ac:dyDescent="0.2">
      <c r="A151" s="2"/>
      <c r="B151" s="2"/>
      <c r="C151" s="2"/>
      <c r="D151" s="2"/>
      <c r="E151" s="2"/>
      <c r="F151" s="2"/>
      <c r="G151" s="2"/>
      <c r="H151" s="2"/>
      <c r="I151" s="2"/>
      <c r="J151" s="6"/>
      <c r="K151" s="5"/>
      <c r="L151" s="2"/>
    </row>
    <row r="152" spans="1:12" s="7" customFormat="1" ht="15.75" customHeight="1" x14ac:dyDescent="0.2">
      <c r="A152" s="2"/>
      <c r="B152" s="2"/>
      <c r="C152" s="2"/>
      <c r="D152" s="2"/>
      <c r="E152" s="2"/>
      <c r="F152" s="2"/>
      <c r="G152" s="2"/>
      <c r="H152" s="2"/>
      <c r="I152" s="2"/>
      <c r="J152" s="5">
        <f>SUM(C96:I96)</f>
        <v>2422060</v>
      </c>
      <c r="K152" s="5"/>
      <c r="L152" s="2"/>
    </row>
    <row r="153" spans="1:12" s="2" customFormat="1" ht="15.75" customHeight="1" x14ac:dyDescent="0.2">
      <c r="J153" s="6"/>
      <c r="K153" s="5"/>
    </row>
    <row r="154" spans="1:12" s="2" customFormat="1" ht="15.75" customHeight="1" x14ac:dyDescent="0.2">
      <c r="J154" s="6"/>
      <c r="K154" s="5"/>
    </row>
    <row r="155" spans="1:12" s="2" customFormat="1" ht="15.75" customHeight="1" x14ac:dyDescent="0.2">
      <c r="J155" s="6"/>
      <c r="K155" s="5"/>
    </row>
    <row r="156" spans="1:12" s="2" customFormat="1" ht="15.75" customHeight="1" x14ac:dyDescent="0.2">
      <c r="J156" s="5"/>
    </row>
    <row r="157" spans="1:12" s="2" customFormat="1" ht="15.75" customHeight="1" x14ac:dyDescent="0.2">
      <c r="J157" s="5"/>
    </row>
    <row r="158" spans="1:12" s="2" customFormat="1" ht="15.75" customHeight="1" x14ac:dyDescent="0.2">
      <c r="J158" s="5"/>
    </row>
    <row r="159" spans="1:12" s="2" customFormat="1" ht="15.75" customHeight="1" x14ac:dyDescent="0.2">
      <c r="J159" s="5"/>
    </row>
    <row r="160" spans="1:12" s="2" customFormat="1" x14ac:dyDescent="0.2"/>
    <row r="161" s="2" customFormat="1" x14ac:dyDescent="0.2"/>
    <row r="162" s="2" customFormat="1" x14ac:dyDescent="0.2"/>
    <row r="163" s="2" customFormat="1" x14ac:dyDescent="0.2"/>
    <row r="164" s="2" customFormat="1" x14ac:dyDescent="0.2"/>
    <row r="165" s="2" customFormat="1" x14ac:dyDescent="0.2"/>
    <row r="166" s="2" customFormat="1" x14ac:dyDescent="0.2"/>
    <row r="167" s="2" customFormat="1" x14ac:dyDescent="0.2"/>
    <row r="168" s="2" customFormat="1" x14ac:dyDescent="0.2"/>
    <row r="169" s="2" customFormat="1" x14ac:dyDescent="0.2"/>
    <row r="170" s="2" customFormat="1" x14ac:dyDescent="0.2"/>
    <row r="171" s="2" customFormat="1" x14ac:dyDescent="0.2"/>
    <row r="172" s="2" customFormat="1" x14ac:dyDescent="0.2"/>
    <row r="173" s="2" customFormat="1" x14ac:dyDescent="0.2"/>
    <row r="174" s="2" customFormat="1" x14ac:dyDescent="0.2"/>
    <row r="175" s="2" customFormat="1" x14ac:dyDescent="0.2"/>
    <row r="176" s="2" customFormat="1" x14ac:dyDescent="0.2"/>
    <row r="177" s="2" customFormat="1" x14ac:dyDescent="0.2"/>
    <row r="178" s="2" customFormat="1" x14ac:dyDescent="0.2"/>
    <row r="179" s="2" customFormat="1" x14ac:dyDescent="0.2"/>
    <row r="180" s="2" customFormat="1" x14ac:dyDescent="0.2"/>
    <row r="181" s="2" customFormat="1" x14ac:dyDescent="0.2"/>
    <row r="182" s="2" customFormat="1" x14ac:dyDescent="0.2"/>
    <row r="183" s="2" customFormat="1" x14ac:dyDescent="0.2"/>
    <row r="184" s="2" customFormat="1" x14ac:dyDescent="0.2"/>
    <row r="185" s="2" customFormat="1" x14ac:dyDescent="0.2"/>
    <row r="186" s="2" customFormat="1" x14ac:dyDescent="0.2"/>
    <row r="187" s="2" customFormat="1" x14ac:dyDescent="0.2"/>
    <row r="188" s="2" customFormat="1" x14ac:dyDescent="0.2"/>
    <row r="189" s="2" customFormat="1" x14ac:dyDescent="0.2"/>
    <row r="190" s="2" customFormat="1" x14ac:dyDescent="0.2"/>
    <row r="191" s="2" customFormat="1" x14ac:dyDescent="0.2"/>
    <row r="192" s="2" customFormat="1" x14ac:dyDescent="0.2"/>
    <row r="193" spans="1:9" s="2" customFormat="1" x14ac:dyDescent="0.2"/>
    <row r="194" spans="1:9" s="2" customFormat="1" x14ac:dyDescent="0.2"/>
    <row r="195" spans="1:9" s="2" customFormat="1" x14ac:dyDescent="0.2"/>
    <row r="196" spans="1:9" s="2" customFormat="1" x14ac:dyDescent="0.2"/>
    <row r="197" spans="1:9" s="2" customFormat="1" x14ac:dyDescent="0.2"/>
    <row r="198" spans="1:9" s="2" customFormat="1" x14ac:dyDescent="0.2"/>
    <row r="199" spans="1:9" s="2" customFormat="1" x14ac:dyDescent="0.2">
      <c r="A199"/>
      <c r="B199"/>
      <c r="C199"/>
      <c r="D199"/>
      <c r="E199"/>
      <c r="F199"/>
      <c r="G199"/>
      <c r="H199"/>
      <c r="I199"/>
    </row>
    <row r="200" spans="1:9" s="2" customFormat="1" x14ac:dyDescent="0.2">
      <c r="A200"/>
      <c r="B200"/>
      <c r="C200"/>
      <c r="D200"/>
      <c r="E200"/>
      <c r="F200"/>
      <c r="G200"/>
      <c r="H200"/>
      <c r="I200"/>
    </row>
    <row r="201" spans="1:9" s="2" customFormat="1" x14ac:dyDescent="0.2">
      <c r="A201"/>
      <c r="B201"/>
      <c r="C201"/>
      <c r="D201"/>
      <c r="E201"/>
      <c r="F201"/>
      <c r="G201"/>
      <c r="H201"/>
      <c r="I201"/>
    </row>
    <row r="202" spans="1:9" s="2" customFormat="1" x14ac:dyDescent="0.2">
      <c r="A202"/>
      <c r="B202"/>
      <c r="C202"/>
      <c r="D202"/>
      <c r="E202"/>
      <c r="F202"/>
      <c r="G202"/>
      <c r="H202"/>
      <c r="I202"/>
    </row>
    <row r="203" spans="1:9" s="2" customFormat="1" x14ac:dyDescent="0.2">
      <c r="A203"/>
      <c r="B203"/>
      <c r="C203"/>
      <c r="D203"/>
      <c r="E203"/>
      <c r="F203"/>
      <c r="G203"/>
      <c r="H203"/>
      <c r="I203"/>
    </row>
    <row r="204" spans="1:9" s="2" customFormat="1" x14ac:dyDescent="0.2">
      <c r="A204"/>
      <c r="B204"/>
      <c r="C204"/>
      <c r="D204"/>
      <c r="E204"/>
      <c r="F204"/>
      <c r="G204"/>
      <c r="H204"/>
      <c r="I204"/>
    </row>
    <row r="205" spans="1:9" s="2" customFormat="1" x14ac:dyDescent="0.2">
      <c r="A205"/>
      <c r="B205"/>
      <c r="C205"/>
      <c r="D205"/>
      <c r="E205"/>
      <c r="F205"/>
      <c r="G205"/>
      <c r="H205"/>
      <c r="I205"/>
    </row>
    <row r="206" spans="1:9" s="2" customFormat="1" x14ac:dyDescent="0.2">
      <c r="A206"/>
      <c r="B206"/>
      <c r="C206"/>
      <c r="D206"/>
      <c r="E206"/>
      <c r="F206"/>
      <c r="G206"/>
      <c r="H206"/>
      <c r="I206"/>
    </row>
    <row r="207" spans="1:9" s="2" customFormat="1" x14ac:dyDescent="0.2">
      <c r="A207"/>
      <c r="B207"/>
      <c r="C207"/>
      <c r="D207"/>
      <c r="E207"/>
      <c r="F207"/>
      <c r="G207"/>
      <c r="H207"/>
      <c r="I207"/>
    </row>
    <row r="208" spans="1:9" s="2" customFormat="1" x14ac:dyDescent="0.2">
      <c r="A208"/>
      <c r="B208"/>
      <c r="C208"/>
      <c r="D208"/>
      <c r="E208"/>
      <c r="F208"/>
      <c r="G208"/>
      <c r="H208"/>
      <c r="I208"/>
    </row>
    <row r="209" spans="1:9" s="2" customFormat="1" x14ac:dyDescent="0.2">
      <c r="A209"/>
      <c r="B209"/>
      <c r="C209"/>
      <c r="D209"/>
      <c r="E209"/>
      <c r="F209"/>
      <c r="G209"/>
      <c r="H209"/>
      <c r="I209"/>
    </row>
    <row r="210" spans="1:9" s="2" customFormat="1" x14ac:dyDescent="0.2">
      <c r="A210"/>
      <c r="B210"/>
      <c r="C210"/>
      <c r="D210"/>
      <c r="E210"/>
      <c r="F210"/>
      <c r="G210"/>
      <c r="H210"/>
      <c r="I210"/>
    </row>
    <row r="211" spans="1:9" s="2" customFormat="1" x14ac:dyDescent="0.2">
      <c r="A211"/>
      <c r="B211"/>
      <c r="C211"/>
      <c r="D211"/>
      <c r="E211"/>
      <c r="F211"/>
      <c r="G211"/>
      <c r="H211"/>
      <c r="I211"/>
    </row>
    <row r="212" spans="1:9" s="2" customFormat="1" x14ac:dyDescent="0.2">
      <c r="A212"/>
      <c r="B212"/>
      <c r="C212"/>
      <c r="D212"/>
      <c r="E212"/>
      <c r="F212"/>
      <c r="G212"/>
      <c r="H212"/>
      <c r="I212"/>
    </row>
    <row r="213" spans="1:9" s="2" customFormat="1" x14ac:dyDescent="0.2">
      <c r="A213"/>
      <c r="B213"/>
      <c r="C213"/>
      <c r="D213"/>
      <c r="E213"/>
      <c r="F213"/>
      <c r="G213"/>
      <c r="H213"/>
      <c r="I213"/>
    </row>
    <row r="214" spans="1:9" s="2" customFormat="1" x14ac:dyDescent="0.2">
      <c r="A214"/>
      <c r="B214"/>
      <c r="C214"/>
      <c r="D214"/>
      <c r="E214"/>
      <c r="F214"/>
      <c r="G214"/>
      <c r="H214"/>
      <c r="I214"/>
    </row>
    <row r="215" spans="1:9" s="2" customFormat="1" x14ac:dyDescent="0.2">
      <c r="A215"/>
      <c r="B215"/>
      <c r="C215"/>
      <c r="D215"/>
      <c r="E215"/>
      <c r="F215"/>
      <c r="G215"/>
      <c r="H215"/>
      <c r="I215"/>
    </row>
    <row r="216" spans="1:9" s="2" customFormat="1" x14ac:dyDescent="0.2">
      <c r="A216"/>
      <c r="B216"/>
      <c r="C216"/>
      <c r="D216"/>
      <c r="E216"/>
      <c r="F216"/>
      <c r="G216"/>
      <c r="H216"/>
      <c r="I216"/>
    </row>
    <row r="217" spans="1:9" s="2" customFormat="1" x14ac:dyDescent="0.2">
      <c r="A217"/>
      <c r="B217"/>
      <c r="C217"/>
      <c r="D217"/>
      <c r="E217"/>
      <c r="F217"/>
      <c r="G217"/>
      <c r="H217"/>
      <c r="I217"/>
    </row>
    <row r="218" spans="1:9" s="2" customFormat="1" x14ac:dyDescent="0.2">
      <c r="A218"/>
      <c r="B218"/>
      <c r="C218"/>
      <c r="D218"/>
      <c r="E218"/>
      <c r="F218"/>
      <c r="G218"/>
      <c r="H218"/>
      <c r="I218"/>
    </row>
    <row r="219" spans="1:9" s="2" customFormat="1" x14ac:dyDescent="0.2">
      <c r="A219"/>
      <c r="B219"/>
      <c r="C219"/>
      <c r="D219"/>
      <c r="E219"/>
      <c r="F219"/>
      <c r="G219"/>
      <c r="H219"/>
      <c r="I219"/>
    </row>
    <row r="220" spans="1:9" s="2" customFormat="1" x14ac:dyDescent="0.2">
      <c r="A220"/>
      <c r="B220"/>
      <c r="C220"/>
      <c r="D220"/>
      <c r="E220"/>
      <c r="F220"/>
      <c r="G220"/>
      <c r="H220"/>
      <c r="I220"/>
    </row>
    <row r="221" spans="1:9" s="2" customFormat="1" x14ac:dyDescent="0.2">
      <c r="A221"/>
      <c r="B221"/>
      <c r="C221"/>
      <c r="D221"/>
      <c r="E221"/>
      <c r="F221"/>
      <c r="G221"/>
      <c r="H221"/>
      <c r="I221"/>
    </row>
    <row r="222" spans="1:9" s="2" customFormat="1" x14ac:dyDescent="0.2">
      <c r="A222"/>
      <c r="B222"/>
      <c r="C222"/>
      <c r="D222"/>
      <c r="E222"/>
      <c r="F222"/>
      <c r="G222"/>
      <c r="H222"/>
      <c r="I222"/>
    </row>
    <row r="223" spans="1:9" s="2" customFormat="1" x14ac:dyDescent="0.2">
      <c r="A223"/>
      <c r="B223"/>
      <c r="C223"/>
      <c r="D223"/>
      <c r="E223"/>
      <c r="F223"/>
      <c r="G223"/>
      <c r="H223"/>
      <c r="I223"/>
    </row>
    <row r="224" spans="1:9" s="2" customFormat="1" x14ac:dyDescent="0.2">
      <c r="A224"/>
      <c r="B224"/>
      <c r="C224"/>
      <c r="D224"/>
      <c r="E224"/>
      <c r="F224"/>
      <c r="G224"/>
      <c r="H224"/>
      <c r="I224"/>
    </row>
    <row r="225" spans="1:9" s="2" customFormat="1" x14ac:dyDescent="0.2">
      <c r="A225"/>
      <c r="B225"/>
      <c r="C225"/>
      <c r="D225"/>
      <c r="E225"/>
      <c r="F225"/>
      <c r="G225"/>
      <c r="H225"/>
      <c r="I225"/>
    </row>
    <row r="226" spans="1:9" s="2" customFormat="1" x14ac:dyDescent="0.2">
      <c r="A226"/>
      <c r="B226"/>
      <c r="C226"/>
      <c r="D226"/>
      <c r="E226"/>
      <c r="F226"/>
      <c r="G226"/>
      <c r="H226"/>
      <c r="I226"/>
    </row>
    <row r="227" spans="1:9" s="2" customFormat="1" x14ac:dyDescent="0.2">
      <c r="A227"/>
      <c r="B227"/>
      <c r="C227"/>
      <c r="D227"/>
      <c r="E227"/>
      <c r="F227"/>
      <c r="G227"/>
      <c r="H227"/>
      <c r="I227"/>
    </row>
    <row r="228" spans="1:9" s="2" customFormat="1" x14ac:dyDescent="0.2">
      <c r="A228"/>
      <c r="B228"/>
      <c r="C228"/>
      <c r="D228"/>
      <c r="E228"/>
      <c r="F228"/>
      <c r="G228"/>
      <c r="H228"/>
      <c r="I228"/>
    </row>
    <row r="229" spans="1:9" s="2" customFormat="1" x14ac:dyDescent="0.2">
      <c r="A229"/>
      <c r="B229"/>
      <c r="C229"/>
      <c r="D229"/>
      <c r="E229"/>
      <c r="F229"/>
      <c r="G229"/>
      <c r="H229"/>
      <c r="I229"/>
    </row>
    <row r="230" spans="1:9" s="2" customFormat="1" x14ac:dyDescent="0.2">
      <c r="A230"/>
      <c r="B230"/>
      <c r="C230"/>
      <c r="D230"/>
      <c r="E230"/>
      <c r="F230"/>
      <c r="G230"/>
      <c r="H230"/>
      <c r="I230"/>
    </row>
    <row r="231" spans="1:9" s="2" customFormat="1" x14ac:dyDescent="0.2">
      <c r="A231"/>
      <c r="B231"/>
      <c r="C231"/>
      <c r="D231"/>
      <c r="E231"/>
      <c r="F231"/>
      <c r="G231"/>
      <c r="H231"/>
      <c r="I231"/>
    </row>
    <row r="232" spans="1:9" s="2" customFormat="1" x14ac:dyDescent="0.2">
      <c r="A232"/>
      <c r="B232"/>
      <c r="C232"/>
      <c r="D232"/>
      <c r="E232"/>
      <c r="F232"/>
      <c r="G232"/>
      <c r="H232"/>
      <c r="I232"/>
    </row>
    <row r="233" spans="1:9" s="2" customFormat="1" x14ac:dyDescent="0.2">
      <c r="A233"/>
      <c r="B233"/>
      <c r="C233"/>
      <c r="D233"/>
      <c r="E233"/>
      <c r="F233"/>
      <c r="G233"/>
      <c r="H233"/>
      <c r="I233"/>
    </row>
    <row r="234" spans="1:9" s="2" customFormat="1" x14ac:dyDescent="0.2">
      <c r="A234"/>
      <c r="B234"/>
      <c r="C234"/>
      <c r="D234"/>
      <c r="E234"/>
      <c r="F234"/>
      <c r="G234"/>
      <c r="H234"/>
      <c r="I234"/>
    </row>
    <row r="235" spans="1:9" s="2" customFormat="1" x14ac:dyDescent="0.2">
      <c r="A235"/>
      <c r="B235"/>
      <c r="C235"/>
      <c r="D235"/>
      <c r="E235"/>
      <c r="F235"/>
      <c r="G235"/>
      <c r="H235"/>
      <c r="I235"/>
    </row>
    <row r="236" spans="1:9" s="2" customFormat="1" x14ac:dyDescent="0.2">
      <c r="A236"/>
      <c r="B236"/>
      <c r="C236"/>
      <c r="D236"/>
      <c r="E236"/>
      <c r="F236"/>
      <c r="G236"/>
      <c r="H236"/>
      <c r="I236"/>
    </row>
    <row r="237" spans="1:9" s="2" customFormat="1" x14ac:dyDescent="0.2">
      <c r="A237"/>
      <c r="B237"/>
      <c r="C237"/>
      <c r="D237"/>
      <c r="E237"/>
      <c r="F237"/>
      <c r="G237"/>
      <c r="H237"/>
      <c r="I237"/>
    </row>
    <row r="238" spans="1:9" s="2" customFormat="1" x14ac:dyDescent="0.2">
      <c r="A238"/>
      <c r="B238"/>
      <c r="C238"/>
      <c r="D238"/>
      <c r="E238"/>
      <c r="F238"/>
      <c r="G238"/>
      <c r="H238"/>
      <c r="I238"/>
    </row>
    <row r="239" spans="1:9" s="2" customFormat="1" x14ac:dyDescent="0.2">
      <c r="A239"/>
      <c r="B239"/>
      <c r="C239"/>
      <c r="D239"/>
      <c r="E239"/>
      <c r="F239"/>
      <c r="G239"/>
      <c r="H239"/>
      <c r="I239"/>
    </row>
    <row r="240" spans="1:9" s="2" customFormat="1" x14ac:dyDescent="0.2">
      <c r="A240"/>
      <c r="B240"/>
      <c r="C240"/>
      <c r="D240"/>
      <c r="E240"/>
      <c r="F240"/>
      <c r="G240"/>
      <c r="H240"/>
      <c r="I240"/>
    </row>
    <row r="241" spans="1:12" s="2" customFormat="1" x14ac:dyDescent="0.2">
      <c r="A241"/>
      <c r="B241"/>
      <c r="C241"/>
      <c r="D241"/>
      <c r="E241"/>
      <c r="F241"/>
      <c r="G241"/>
      <c r="H241"/>
      <c r="I241"/>
    </row>
    <row r="242" spans="1:12" s="2" customFormat="1" x14ac:dyDescent="0.2">
      <c r="A242"/>
      <c r="B242"/>
      <c r="C242"/>
      <c r="D242"/>
      <c r="E242"/>
      <c r="F242"/>
      <c r="G242"/>
      <c r="H242"/>
      <c r="I242"/>
    </row>
    <row r="243" spans="1:12" s="2" customFormat="1" x14ac:dyDescent="0.2">
      <c r="A243"/>
      <c r="B243"/>
      <c r="C243"/>
      <c r="D243"/>
      <c r="E243"/>
      <c r="F243"/>
      <c r="G243"/>
      <c r="H243"/>
      <c r="I243"/>
    </row>
    <row r="244" spans="1:12" s="2" customFormat="1" x14ac:dyDescent="0.2">
      <c r="A244"/>
      <c r="B244"/>
      <c r="C244"/>
      <c r="D244"/>
      <c r="E244"/>
      <c r="F244"/>
      <c r="G244"/>
      <c r="H244"/>
      <c r="I244"/>
    </row>
    <row r="245" spans="1:12" s="2" customFormat="1" x14ac:dyDescent="0.2">
      <c r="A245"/>
      <c r="B245"/>
      <c r="C245"/>
      <c r="D245"/>
      <c r="E245"/>
      <c r="F245"/>
      <c r="G245"/>
      <c r="H245"/>
      <c r="I245"/>
    </row>
    <row r="246" spans="1:12" s="2" customFormat="1" x14ac:dyDescent="0.2">
      <c r="A246"/>
      <c r="B246"/>
      <c r="C246"/>
      <c r="D246"/>
      <c r="E246"/>
      <c r="F246"/>
      <c r="G246"/>
      <c r="H246"/>
      <c r="I246"/>
    </row>
    <row r="247" spans="1:12" s="2" customFormat="1" x14ac:dyDescent="0.2">
      <c r="A247"/>
      <c r="B247"/>
      <c r="C247"/>
      <c r="D247"/>
      <c r="E247"/>
      <c r="F247"/>
      <c r="G247"/>
      <c r="H247"/>
      <c r="I247"/>
    </row>
    <row r="248" spans="1:12" s="2" customFormat="1" x14ac:dyDescent="0.2">
      <c r="A248"/>
      <c r="B248"/>
      <c r="C248"/>
      <c r="D248"/>
      <c r="E248"/>
      <c r="F248"/>
      <c r="G248"/>
      <c r="H248"/>
      <c r="I248"/>
    </row>
    <row r="249" spans="1:12" s="2" customFormat="1" x14ac:dyDescent="0.2">
      <c r="A249"/>
      <c r="B249"/>
      <c r="C249"/>
      <c r="D249"/>
      <c r="E249"/>
      <c r="F249"/>
      <c r="G249"/>
      <c r="H249"/>
      <c r="I249"/>
    </row>
    <row r="250" spans="1:12" s="2" customFormat="1" x14ac:dyDescent="0.2">
      <c r="A250"/>
      <c r="B250"/>
      <c r="C250"/>
      <c r="D250"/>
      <c r="E250"/>
      <c r="F250"/>
      <c r="G250"/>
      <c r="H250"/>
      <c r="I250"/>
    </row>
    <row r="251" spans="1:12" s="2" customFormat="1" x14ac:dyDescent="0.2">
      <c r="A251"/>
      <c r="B251"/>
      <c r="C251"/>
      <c r="D251"/>
      <c r="E251"/>
      <c r="F251"/>
      <c r="G251"/>
      <c r="H251"/>
      <c r="I251"/>
      <c r="K251"/>
      <c r="L251"/>
    </row>
    <row r="252" spans="1:12" s="2" customFormat="1" x14ac:dyDescent="0.2">
      <c r="A252"/>
      <c r="B252"/>
      <c r="C252"/>
      <c r="D252"/>
      <c r="E252"/>
      <c r="F252"/>
      <c r="G252"/>
      <c r="H252"/>
      <c r="I252"/>
      <c r="K252"/>
      <c r="L252"/>
    </row>
    <row r="253" spans="1:12" s="2" customFormat="1" x14ac:dyDescent="0.2">
      <c r="A253"/>
      <c r="B253"/>
      <c r="C253"/>
      <c r="D253"/>
      <c r="E253"/>
      <c r="F253"/>
      <c r="G253"/>
      <c r="H253"/>
      <c r="I253"/>
      <c r="K253"/>
      <c r="L253"/>
    </row>
    <row r="254" spans="1:12" s="2" customFormat="1" x14ac:dyDescent="0.2">
      <c r="A254"/>
      <c r="B254"/>
      <c r="C254"/>
      <c r="D254"/>
      <c r="E254"/>
      <c r="F254"/>
      <c r="G254"/>
      <c r="H254"/>
      <c r="I254"/>
      <c r="K254"/>
      <c r="L254"/>
    </row>
  </sheetData>
  <mergeCells count="6">
    <mergeCell ref="A1:I1"/>
    <mergeCell ref="A4:A5"/>
    <mergeCell ref="B4:B5"/>
    <mergeCell ref="C4:D4"/>
    <mergeCell ref="E4:G4"/>
    <mergeCell ref="I4:I5"/>
  </mergeCells>
  <phoneticPr fontId="2"/>
  <printOptions horizontalCentered="1"/>
  <pageMargins left="0.25" right="0.25" top="0.75" bottom="0.75" header="0.3" footer="0.3"/>
  <pageSetup paperSize="9" scale="85" fitToHeight="0" orientation="portrait" r:id="rId1"/>
  <headerFooter>
    <oddFooter>&amp;L&amp;8&amp;Z&amp;F&amp;A&amp;D&amp;T&amp;P／&amp;N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66"/>
  <sheetViews>
    <sheetView zoomScaleNormal="100" workbookViewId="0">
      <selection activeCell="K19" sqref="K19"/>
    </sheetView>
  </sheetViews>
  <sheetFormatPr defaultRowHeight="13" x14ac:dyDescent="0.2"/>
  <cols>
    <col min="1" max="1" width="29.90625" customWidth="1"/>
    <col min="2" max="2" width="12.6328125" customWidth="1"/>
    <col min="3" max="3" width="13.7265625" customWidth="1"/>
    <col min="4" max="4" width="12.6328125" customWidth="1"/>
    <col min="5" max="5" width="11.26953125" customWidth="1"/>
    <col min="6" max="6" width="14.6328125" hidden="1" customWidth="1"/>
    <col min="7" max="7" width="12.36328125" customWidth="1"/>
    <col min="8" max="8" width="13.36328125" customWidth="1"/>
    <col min="9" max="9" width="12.7265625" customWidth="1"/>
    <col min="10" max="10" width="13.453125" customWidth="1"/>
    <col min="11" max="11" width="18.453125" customWidth="1"/>
    <col min="12" max="12" width="14" customWidth="1"/>
    <col min="14" max="14" width="17.453125" customWidth="1"/>
    <col min="15" max="15" width="9" hidden="1" customWidth="1"/>
  </cols>
  <sheetData>
    <row r="1" spans="1:11" s="2" customFormat="1" ht="15.75" customHeight="1" x14ac:dyDescent="0.2">
      <c r="A1" s="127" t="s">
        <v>197</v>
      </c>
      <c r="B1" s="127"/>
      <c r="C1" s="127"/>
      <c r="D1" s="127"/>
      <c r="E1" s="127"/>
      <c r="F1" s="127"/>
      <c r="G1" s="127"/>
      <c r="H1" s="127"/>
      <c r="I1" s="127"/>
    </row>
    <row r="2" spans="1:11" s="2" customFormat="1" ht="15.75" customHeight="1" x14ac:dyDescent="0.2">
      <c r="A2" s="1"/>
      <c r="B2" s="1"/>
      <c r="C2" s="1" t="s">
        <v>126</v>
      </c>
      <c r="D2" s="1"/>
      <c r="E2" s="34"/>
      <c r="F2" s="1"/>
      <c r="G2" s="34"/>
      <c r="H2" s="1"/>
      <c r="I2" s="1"/>
    </row>
    <row r="3" spans="1:11" s="2" customFormat="1" ht="15.75" customHeight="1" x14ac:dyDescent="0.2">
      <c r="B3" s="2" t="s">
        <v>198</v>
      </c>
      <c r="I3" s="3" t="s">
        <v>44</v>
      </c>
    </row>
    <row r="4" spans="1:11" s="2" customFormat="1" ht="18" customHeight="1" x14ac:dyDescent="0.2">
      <c r="A4" s="116" t="s">
        <v>0</v>
      </c>
      <c r="B4" s="116" t="s">
        <v>3</v>
      </c>
      <c r="C4" s="120" t="s">
        <v>25</v>
      </c>
      <c r="D4" s="121"/>
      <c r="E4" s="120" t="s">
        <v>45</v>
      </c>
      <c r="F4" s="128"/>
      <c r="G4" s="128"/>
      <c r="H4" s="33"/>
      <c r="I4" s="116" t="s">
        <v>1</v>
      </c>
    </row>
    <row r="5" spans="1:11" s="2" customFormat="1" ht="18" customHeight="1" x14ac:dyDescent="0.2">
      <c r="A5" s="117"/>
      <c r="B5" s="117"/>
      <c r="C5" s="35" t="s">
        <v>2</v>
      </c>
      <c r="D5" s="35" t="s">
        <v>46</v>
      </c>
      <c r="E5" s="36" t="s">
        <v>37</v>
      </c>
      <c r="F5" s="38"/>
      <c r="G5" s="35" t="s">
        <v>38</v>
      </c>
      <c r="H5" s="35" t="s">
        <v>47</v>
      </c>
      <c r="I5" s="117"/>
    </row>
    <row r="6" spans="1:11" s="2" customFormat="1" ht="17.25" customHeight="1" x14ac:dyDescent="0.2">
      <c r="A6" s="57" t="s">
        <v>57</v>
      </c>
      <c r="B6" s="42"/>
      <c r="C6" s="42"/>
      <c r="D6" s="42"/>
      <c r="E6" s="42"/>
      <c r="F6" s="4"/>
      <c r="G6" s="42"/>
      <c r="H6" s="42"/>
      <c r="I6" s="42"/>
      <c r="J6" s="5"/>
      <c r="K6" s="5"/>
    </row>
    <row r="7" spans="1:11" s="2" customFormat="1" ht="17.25" customHeight="1" x14ac:dyDescent="0.2">
      <c r="A7" s="46" t="s">
        <v>58</v>
      </c>
      <c r="B7" s="52"/>
      <c r="C7" s="52"/>
      <c r="D7" s="52"/>
      <c r="E7" s="52"/>
      <c r="F7" s="4"/>
      <c r="G7" s="52"/>
      <c r="H7" s="52"/>
      <c r="I7" s="52"/>
      <c r="J7" s="5"/>
      <c r="K7" s="5"/>
    </row>
    <row r="8" spans="1:11" s="2" customFormat="1" ht="17.25" customHeight="1" x14ac:dyDescent="0.2">
      <c r="A8" s="46" t="s">
        <v>76</v>
      </c>
      <c r="B8" s="52"/>
      <c r="C8" s="52"/>
      <c r="D8" s="52"/>
      <c r="E8" s="52"/>
      <c r="F8" s="4"/>
      <c r="G8" s="52"/>
      <c r="H8" s="52"/>
      <c r="I8" s="52"/>
      <c r="J8" s="5"/>
      <c r="K8" s="5"/>
    </row>
    <row r="9" spans="1:11" s="7" customFormat="1" ht="17.25" customHeight="1" x14ac:dyDescent="0.2">
      <c r="A9" s="47" t="s">
        <v>59</v>
      </c>
      <c r="B9" s="53">
        <f>B10</f>
        <v>2000</v>
      </c>
      <c r="C9" s="53"/>
      <c r="D9" s="53">
        <f>D10</f>
        <v>2000</v>
      </c>
      <c r="E9" s="53"/>
      <c r="F9" s="37"/>
      <c r="G9" s="53"/>
      <c r="H9" s="53"/>
      <c r="I9" s="53"/>
      <c r="J9" s="6">
        <f>SUM(C9:I9)</f>
        <v>2000</v>
      </c>
      <c r="K9" s="6"/>
    </row>
    <row r="10" spans="1:11" s="7" customFormat="1" ht="17.25" customHeight="1" x14ac:dyDescent="0.2">
      <c r="A10" s="58" t="s">
        <v>60</v>
      </c>
      <c r="B10" s="56">
        <v>2000</v>
      </c>
      <c r="C10" s="56"/>
      <c r="D10" s="56">
        <v>2000</v>
      </c>
      <c r="E10" s="56"/>
      <c r="F10" s="8"/>
      <c r="G10" s="56"/>
      <c r="H10" s="56"/>
      <c r="I10" s="56"/>
      <c r="J10" s="6"/>
      <c r="K10" s="6"/>
    </row>
    <row r="11" spans="1:11" s="7" customFormat="1" ht="17.25" customHeight="1" x14ac:dyDescent="0.2">
      <c r="A11" s="47" t="s">
        <v>61</v>
      </c>
      <c r="B11" s="53">
        <f>B12</f>
        <v>30000</v>
      </c>
      <c r="C11" s="53"/>
      <c r="D11" s="53">
        <f>D12</f>
        <v>30000</v>
      </c>
      <c r="E11" s="53"/>
      <c r="F11" s="37"/>
      <c r="G11" s="53"/>
      <c r="H11" s="53"/>
      <c r="I11" s="53"/>
      <c r="J11" s="6">
        <f>SUM(C11:I11)</f>
        <v>30000</v>
      </c>
      <c r="K11" s="6"/>
    </row>
    <row r="12" spans="1:11" s="7" customFormat="1" ht="17.25" customHeight="1" x14ac:dyDescent="0.2">
      <c r="A12" s="58" t="s">
        <v>62</v>
      </c>
      <c r="B12" s="56">
        <v>30000</v>
      </c>
      <c r="C12" s="56"/>
      <c r="D12" s="56">
        <v>30000</v>
      </c>
      <c r="E12" s="56"/>
      <c r="F12" s="8"/>
      <c r="G12" s="56"/>
      <c r="H12" s="56"/>
      <c r="I12" s="56"/>
      <c r="J12" s="6"/>
      <c r="K12" s="6"/>
    </row>
    <row r="13" spans="1:11" s="7" customFormat="1" ht="17.25" customHeight="1" x14ac:dyDescent="0.2">
      <c r="A13" s="47" t="s">
        <v>63</v>
      </c>
      <c r="B13" s="53">
        <f t="shared" ref="B13:I13" si="0">SUM(B14:B15)</f>
        <v>45923000</v>
      </c>
      <c r="C13" s="53"/>
      <c r="D13" s="53">
        <f t="shared" si="0"/>
        <v>8929000</v>
      </c>
      <c r="E13" s="53"/>
      <c r="F13" s="37"/>
      <c r="G13" s="53">
        <f t="shared" si="0"/>
        <v>28065000</v>
      </c>
      <c r="H13" s="53"/>
      <c r="I13" s="53">
        <f t="shared" si="0"/>
        <v>8929000</v>
      </c>
      <c r="J13" s="39">
        <f>SUM(C13:I13)</f>
        <v>45923000</v>
      </c>
      <c r="K13" s="6"/>
    </row>
    <row r="14" spans="1:11" s="7" customFormat="1" ht="17.25" customHeight="1" x14ac:dyDescent="0.2">
      <c r="A14" s="58" t="s">
        <v>127</v>
      </c>
      <c r="B14" s="56">
        <v>44645000</v>
      </c>
      <c r="C14" s="56"/>
      <c r="D14" s="56">
        <v>8929000</v>
      </c>
      <c r="E14" s="56"/>
      <c r="F14" s="8"/>
      <c r="G14" s="56">
        <v>26787000</v>
      </c>
      <c r="H14" s="56"/>
      <c r="I14" s="56">
        <v>8929000</v>
      </c>
      <c r="J14" s="6"/>
      <c r="K14" s="6"/>
    </row>
    <row r="15" spans="1:11" s="7" customFormat="1" ht="17.25" customHeight="1" x14ac:dyDescent="0.2">
      <c r="A15" s="58" t="s">
        <v>128</v>
      </c>
      <c r="B15" s="56">
        <v>1278000</v>
      </c>
      <c r="C15" s="56"/>
      <c r="D15" s="56"/>
      <c r="E15" s="56"/>
      <c r="F15" s="8"/>
      <c r="G15" s="56">
        <f>B15</f>
        <v>1278000</v>
      </c>
      <c r="H15" s="56"/>
      <c r="I15" s="56"/>
      <c r="J15" s="6"/>
      <c r="K15" s="6"/>
    </row>
    <row r="16" spans="1:11" s="7" customFormat="1" ht="17.25" customHeight="1" x14ac:dyDescent="0.2">
      <c r="A16" s="47" t="s">
        <v>64</v>
      </c>
      <c r="B16" s="53">
        <f t="shared" ref="B16:G16" si="1">SUM(B17:B21)</f>
        <v>6090000</v>
      </c>
      <c r="C16" s="53">
        <f t="shared" si="1"/>
        <v>1130000</v>
      </c>
      <c r="D16" s="53"/>
      <c r="E16" s="53">
        <f t="shared" si="1"/>
        <v>1620000</v>
      </c>
      <c r="F16" s="37"/>
      <c r="G16" s="53">
        <f t="shared" si="1"/>
        <v>3340000</v>
      </c>
      <c r="H16" s="53"/>
      <c r="I16" s="53"/>
      <c r="J16" s="6">
        <f>SUM(C16:I16)</f>
        <v>6090000</v>
      </c>
      <c r="K16" s="6"/>
    </row>
    <row r="17" spans="1:14" s="2" customFormat="1" ht="17.25" customHeight="1" x14ac:dyDescent="0.2">
      <c r="A17" s="59" t="s">
        <v>65</v>
      </c>
      <c r="B17" s="52">
        <v>690000</v>
      </c>
      <c r="C17" s="52">
        <f>B17</f>
        <v>690000</v>
      </c>
      <c r="D17" s="52"/>
      <c r="E17" s="52"/>
      <c r="F17" s="4"/>
      <c r="G17" s="52"/>
      <c r="H17" s="52"/>
      <c r="I17" s="52"/>
      <c r="J17" s="5"/>
      <c r="K17" s="5"/>
    </row>
    <row r="18" spans="1:14" s="2" customFormat="1" ht="17.25" customHeight="1" x14ac:dyDescent="0.2">
      <c r="A18" s="59" t="s">
        <v>200</v>
      </c>
      <c r="B18" s="52">
        <v>90000</v>
      </c>
      <c r="C18" s="52">
        <f>B18</f>
        <v>90000</v>
      </c>
      <c r="D18" s="52"/>
      <c r="E18" s="52"/>
      <c r="F18" s="4"/>
      <c r="G18" s="52"/>
      <c r="H18" s="52"/>
      <c r="I18" s="52"/>
      <c r="J18" s="5"/>
      <c r="K18" s="5"/>
    </row>
    <row r="19" spans="1:14" s="2" customFormat="1" ht="17.25" customHeight="1" x14ac:dyDescent="0.2">
      <c r="A19" s="59" t="s">
        <v>66</v>
      </c>
      <c r="B19" s="52">
        <v>350000</v>
      </c>
      <c r="C19" s="52">
        <f>B19</f>
        <v>350000</v>
      </c>
      <c r="D19" s="52"/>
      <c r="E19" s="52"/>
      <c r="F19" s="4"/>
      <c r="G19" s="52"/>
      <c r="H19" s="52"/>
      <c r="I19" s="52"/>
      <c r="J19" s="5"/>
      <c r="K19" s="5"/>
    </row>
    <row r="20" spans="1:14" s="2" customFormat="1" ht="17.25" customHeight="1" x14ac:dyDescent="0.2">
      <c r="A20" s="59" t="s">
        <v>67</v>
      </c>
      <c r="B20" s="52">
        <v>1620000</v>
      </c>
      <c r="C20" s="52"/>
      <c r="D20" s="52"/>
      <c r="E20" s="52">
        <f>B20</f>
        <v>1620000</v>
      </c>
      <c r="F20" s="4"/>
      <c r="G20" s="52"/>
      <c r="H20" s="52"/>
      <c r="I20" s="52"/>
      <c r="J20" s="5"/>
      <c r="K20" s="5"/>
    </row>
    <row r="21" spans="1:14" s="2" customFormat="1" ht="17.25" customHeight="1" x14ac:dyDescent="0.2">
      <c r="A21" s="59" t="s">
        <v>68</v>
      </c>
      <c r="B21" s="52">
        <v>3340000</v>
      </c>
      <c r="C21" s="52"/>
      <c r="D21" s="52"/>
      <c r="E21" s="52"/>
      <c r="F21" s="4"/>
      <c r="G21" s="52">
        <f>B21</f>
        <v>3340000</v>
      </c>
      <c r="H21" s="52"/>
      <c r="I21" s="52"/>
      <c r="J21" s="5"/>
      <c r="K21" s="5"/>
    </row>
    <row r="22" spans="1:14" s="7" customFormat="1" ht="17.25" customHeight="1" x14ac:dyDescent="0.2">
      <c r="A22" s="47" t="s">
        <v>69</v>
      </c>
      <c r="B22" s="53">
        <f>SUM(B23:B24)</f>
        <v>11207060</v>
      </c>
      <c r="C22" s="53"/>
      <c r="D22" s="53">
        <f>SUM(D24:D24)</f>
        <v>10566300</v>
      </c>
      <c r="E22" s="53"/>
      <c r="F22" s="37"/>
      <c r="G22" s="53">
        <f>G23</f>
        <v>640760</v>
      </c>
      <c r="H22" s="53"/>
      <c r="I22" s="53"/>
      <c r="J22" s="6">
        <f>SUM(C22:I22)</f>
        <v>11207060</v>
      </c>
      <c r="K22" s="6"/>
    </row>
    <row r="23" spans="1:14" s="7" customFormat="1" ht="17.25" customHeight="1" x14ac:dyDescent="0.2">
      <c r="A23" s="58" t="s">
        <v>71</v>
      </c>
      <c r="B23" s="56">
        <v>640760</v>
      </c>
      <c r="C23" s="56"/>
      <c r="D23" s="56"/>
      <c r="E23" s="56"/>
      <c r="F23" s="8"/>
      <c r="G23" s="56">
        <f>B23</f>
        <v>640760</v>
      </c>
      <c r="H23" s="56"/>
      <c r="I23" s="56"/>
      <c r="J23" s="6"/>
      <c r="K23" s="6"/>
    </row>
    <row r="24" spans="1:14" s="7" customFormat="1" ht="17.25" customHeight="1" x14ac:dyDescent="0.2">
      <c r="A24" s="58" t="s">
        <v>70</v>
      </c>
      <c r="B24" s="56">
        <v>10566300</v>
      </c>
      <c r="C24" s="56"/>
      <c r="D24" s="56">
        <f>B24</f>
        <v>10566300</v>
      </c>
      <c r="E24" s="56"/>
      <c r="F24" s="8"/>
      <c r="G24" s="56"/>
      <c r="H24" s="56"/>
      <c r="I24" s="56"/>
      <c r="J24" s="6"/>
      <c r="K24" s="6"/>
    </row>
    <row r="25" spans="1:14" s="7" customFormat="1" ht="17.25" customHeight="1" x14ac:dyDescent="0.2">
      <c r="A25" s="47" t="s">
        <v>72</v>
      </c>
      <c r="B25" s="53">
        <f>B26+B27</f>
        <v>652000</v>
      </c>
      <c r="C25" s="53"/>
      <c r="D25" s="53">
        <f>D26+D27</f>
        <v>2000</v>
      </c>
      <c r="E25" s="53">
        <f>E26+E27</f>
        <v>250000</v>
      </c>
      <c r="F25" s="37"/>
      <c r="G25" s="53">
        <f>G27</f>
        <v>400000</v>
      </c>
      <c r="H25" s="53"/>
      <c r="I25" s="53"/>
      <c r="J25" s="6">
        <f>SUM(C25:I25)</f>
        <v>652000</v>
      </c>
      <c r="K25" s="6"/>
    </row>
    <row r="26" spans="1:14" s="7" customFormat="1" ht="17.25" customHeight="1" x14ac:dyDescent="0.2">
      <c r="A26" s="47" t="s">
        <v>73</v>
      </c>
      <c r="B26" s="53">
        <v>2000</v>
      </c>
      <c r="C26" s="53"/>
      <c r="D26" s="53">
        <f>B26</f>
        <v>2000</v>
      </c>
      <c r="E26" s="53"/>
      <c r="F26" s="37"/>
      <c r="G26" s="53"/>
      <c r="H26" s="53"/>
      <c r="I26" s="53"/>
      <c r="J26" s="6"/>
      <c r="K26" s="6"/>
    </row>
    <row r="27" spans="1:14" s="2" customFormat="1" ht="17.25" customHeight="1" x14ac:dyDescent="0.2">
      <c r="A27" s="47" t="s">
        <v>53</v>
      </c>
      <c r="B27" s="44">
        <v>650000</v>
      </c>
      <c r="C27" s="55"/>
      <c r="D27" s="44"/>
      <c r="E27" s="44">
        <v>250000</v>
      </c>
      <c r="F27" s="37"/>
      <c r="G27" s="44">
        <v>400000</v>
      </c>
      <c r="H27" s="44"/>
      <c r="I27" s="60"/>
      <c r="J27" s="5"/>
      <c r="K27" s="5"/>
    </row>
    <row r="28" spans="1:14" s="2" customFormat="1" ht="17.25" customHeight="1" x14ac:dyDescent="0.2">
      <c r="A28" s="47" t="s">
        <v>54</v>
      </c>
      <c r="B28" s="37">
        <f>B9+B11+B13+B16+B22+B25</f>
        <v>63904060</v>
      </c>
      <c r="C28" s="53">
        <f>C9+C11+C13+C16+C22+C25</f>
        <v>1130000</v>
      </c>
      <c r="D28" s="37">
        <f>D9+D11+D13+D16+D22+D25</f>
        <v>19529300</v>
      </c>
      <c r="E28" s="37">
        <f>E9+E11+E13+E16+E22+E25</f>
        <v>1870000</v>
      </c>
      <c r="F28" s="37"/>
      <c r="G28" s="37">
        <f>G9+G11+G13+G16+G22+G25</f>
        <v>32445760</v>
      </c>
      <c r="H28" s="37"/>
      <c r="I28" s="37">
        <f>I9+I11+I13+I16+I22+I25</f>
        <v>8929000</v>
      </c>
      <c r="J28" s="5">
        <f>SUM(C28:I28)</f>
        <v>63904060</v>
      </c>
      <c r="K28" s="5"/>
    </row>
    <row r="29" spans="1:14" s="2" customFormat="1" ht="17.25" customHeight="1" x14ac:dyDescent="0.2">
      <c r="A29" s="49" t="s">
        <v>74</v>
      </c>
      <c r="B29" s="54"/>
      <c r="C29" s="54"/>
      <c r="D29" s="54"/>
      <c r="E29" s="54"/>
      <c r="F29" s="37"/>
      <c r="G29" s="54"/>
      <c r="H29" s="54"/>
      <c r="I29" s="54"/>
      <c r="J29" s="5"/>
      <c r="K29" s="5"/>
    </row>
    <row r="30" spans="1:14" s="2" customFormat="1" ht="14.25" customHeight="1" x14ac:dyDescent="0.2">
      <c r="A30" s="47" t="s">
        <v>75</v>
      </c>
      <c r="B30" s="53">
        <f>SUM(B31:B56)</f>
        <v>58416885</v>
      </c>
      <c r="C30" s="53">
        <f>SUM(C31:C56)</f>
        <v>10836000</v>
      </c>
      <c r="D30" s="53">
        <f>SUM(D31:D56)</f>
        <v>28696187</v>
      </c>
      <c r="E30" s="53">
        <f>SUM(E31:E56)</f>
        <v>572000</v>
      </c>
      <c r="F30" s="37"/>
      <c r="G30" s="53">
        <f>SUM(G31:G56)</f>
        <v>13530000</v>
      </c>
      <c r="H30" s="53">
        <f>SUM(H31:H56)</f>
        <v>4782698</v>
      </c>
      <c r="I30" s="53"/>
      <c r="J30" s="5">
        <f>SUM(C30:H30)</f>
        <v>58416885</v>
      </c>
      <c r="K30" s="5"/>
    </row>
    <row r="31" spans="1:14" s="2" customFormat="1" ht="14.25" customHeight="1" x14ac:dyDescent="0.2">
      <c r="A31" s="47" t="s">
        <v>77</v>
      </c>
      <c r="B31" s="53">
        <f t="shared" ref="B31:B54" si="2">SUM(C31:H31)</f>
        <v>18761470</v>
      </c>
      <c r="C31" s="53"/>
      <c r="D31" s="53">
        <f>L105*0.78</f>
        <v>16081260</v>
      </c>
      <c r="E31" s="53"/>
      <c r="F31" s="37"/>
      <c r="G31" s="53"/>
      <c r="H31" s="53">
        <f>L105*0.13</f>
        <v>2680210</v>
      </c>
      <c r="I31" s="53"/>
      <c r="J31" s="5"/>
      <c r="K31" s="5"/>
      <c r="L31" s="9"/>
      <c r="M31" s="9"/>
      <c r="N31" s="9"/>
    </row>
    <row r="32" spans="1:14" s="2" customFormat="1" ht="14.25" customHeight="1" x14ac:dyDescent="0.2">
      <c r="A32" s="47" t="s">
        <v>78</v>
      </c>
      <c r="B32" s="53">
        <f>D32+H32</f>
        <v>435890</v>
      </c>
      <c r="C32" s="53"/>
      <c r="D32" s="53">
        <f>L106*0.78</f>
        <v>373620</v>
      </c>
      <c r="E32" s="53"/>
      <c r="F32" s="37"/>
      <c r="G32" s="53"/>
      <c r="H32" s="53">
        <f>L106*0.13</f>
        <v>62270</v>
      </c>
      <c r="I32" s="53"/>
      <c r="J32" s="5"/>
      <c r="K32" s="5"/>
      <c r="L32" s="9"/>
      <c r="M32" s="9"/>
      <c r="N32" s="9"/>
    </row>
    <row r="33" spans="1:11" s="2" customFormat="1" ht="14.25" customHeight="1" x14ac:dyDescent="0.2">
      <c r="A33" s="47" t="s">
        <v>79</v>
      </c>
      <c r="B33" s="53">
        <f t="shared" si="2"/>
        <v>3367000</v>
      </c>
      <c r="C33" s="53"/>
      <c r="D33" s="53">
        <f>L107*0.78</f>
        <v>2886000</v>
      </c>
      <c r="E33" s="53"/>
      <c r="F33" s="37"/>
      <c r="G33" s="53"/>
      <c r="H33" s="53">
        <f>L107*0.13</f>
        <v>481000</v>
      </c>
      <c r="I33" s="53"/>
      <c r="J33" s="5"/>
      <c r="K33" s="5"/>
    </row>
    <row r="34" spans="1:11" s="2" customFormat="1" ht="14.25" customHeight="1" x14ac:dyDescent="0.2">
      <c r="A34" s="47" t="s">
        <v>80</v>
      </c>
      <c r="B34" s="53">
        <f t="shared" si="2"/>
        <v>8958000</v>
      </c>
      <c r="C34" s="53">
        <v>330000</v>
      </c>
      <c r="D34" s="53"/>
      <c r="E34" s="53">
        <v>355000</v>
      </c>
      <c r="F34" s="37"/>
      <c r="G34" s="53">
        <v>8273000</v>
      </c>
      <c r="H34" s="53"/>
      <c r="I34" s="53"/>
      <c r="J34" s="5"/>
      <c r="K34" s="5"/>
    </row>
    <row r="35" spans="1:11" s="2" customFormat="1" ht="14.25" customHeight="1" x14ac:dyDescent="0.2">
      <c r="A35" s="47" t="s">
        <v>81</v>
      </c>
      <c r="B35" s="53">
        <f>SUM(C35:H35)</f>
        <v>1648930</v>
      </c>
      <c r="C35" s="53">
        <v>219000</v>
      </c>
      <c r="D35" s="53">
        <f>L109*0.78</f>
        <v>719940</v>
      </c>
      <c r="E35" s="53"/>
      <c r="F35" s="37"/>
      <c r="G35" s="53">
        <v>590000</v>
      </c>
      <c r="H35" s="53">
        <f>L109*0.13</f>
        <v>119990</v>
      </c>
      <c r="I35" s="53"/>
      <c r="J35" s="5"/>
      <c r="K35" s="5"/>
    </row>
    <row r="36" spans="1:11" s="2" customFormat="1" ht="14.25" customHeight="1" x14ac:dyDescent="0.2">
      <c r="A36" s="47" t="s">
        <v>83</v>
      </c>
      <c r="B36" s="53">
        <f t="shared" si="2"/>
        <v>4208200</v>
      </c>
      <c r="C36" s="53">
        <v>2750000</v>
      </c>
      <c r="D36" s="53">
        <f>L110*0.78</f>
        <v>1029600</v>
      </c>
      <c r="E36" s="53">
        <v>17000</v>
      </c>
      <c r="F36" s="37"/>
      <c r="G36" s="53">
        <v>240000</v>
      </c>
      <c r="H36" s="53">
        <f>L110*0.13</f>
        <v>171600</v>
      </c>
      <c r="I36" s="53"/>
      <c r="J36" s="5"/>
      <c r="K36" s="5"/>
    </row>
    <row r="37" spans="1:11" s="2" customFormat="1" ht="14.25" customHeight="1" x14ac:dyDescent="0.2">
      <c r="A37" s="47" t="s">
        <v>84</v>
      </c>
      <c r="B37" s="53">
        <f t="shared" si="2"/>
        <v>136500</v>
      </c>
      <c r="C37" s="53"/>
      <c r="D37" s="53">
        <f t="shared" ref="D37:D43" si="3">L111*0.78</f>
        <v>117000</v>
      </c>
      <c r="E37" s="53"/>
      <c r="F37" s="37"/>
      <c r="G37" s="53"/>
      <c r="H37" s="53">
        <f t="shared" ref="H37:H43" si="4">L111*0.13</f>
        <v>19500</v>
      </c>
      <c r="I37" s="53"/>
      <c r="J37" s="5"/>
      <c r="K37" s="5"/>
    </row>
    <row r="38" spans="1:11" s="2" customFormat="1" ht="14.25" customHeight="1" x14ac:dyDescent="0.2">
      <c r="A38" s="47" t="s">
        <v>85</v>
      </c>
      <c r="B38" s="53">
        <f t="shared" si="2"/>
        <v>701050</v>
      </c>
      <c r="C38" s="53">
        <v>487000</v>
      </c>
      <c r="D38" s="53">
        <f t="shared" si="3"/>
        <v>120900</v>
      </c>
      <c r="E38" s="53"/>
      <c r="F38" s="37"/>
      <c r="G38" s="53">
        <v>73000</v>
      </c>
      <c r="H38" s="53">
        <f t="shared" si="4"/>
        <v>20150</v>
      </c>
      <c r="I38" s="53"/>
      <c r="J38" s="5"/>
      <c r="K38" s="5"/>
    </row>
    <row r="39" spans="1:11" s="2" customFormat="1" ht="14.25" customHeight="1" x14ac:dyDescent="0.2">
      <c r="A39" s="47" t="s">
        <v>86</v>
      </c>
      <c r="B39" s="53">
        <f t="shared" si="2"/>
        <v>580580</v>
      </c>
      <c r="C39" s="53"/>
      <c r="D39" s="53">
        <f t="shared" si="3"/>
        <v>497640</v>
      </c>
      <c r="E39" s="53"/>
      <c r="F39" s="37"/>
      <c r="G39" s="53"/>
      <c r="H39" s="53">
        <f t="shared" si="4"/>
        <v>82940</v>
      </c>
      <c r="I39" s="53"/>
      <c r="J39" s="5"/>
      <c r="K39" s="5"/>
    </row>
    <row r="40" spans="1:11" s="2" customFormat="1" ht="14.25" customHeight="1" x14ac:dyDescent="0.2">
      <c r="A40" s="47" t="s">
        <v>87</v>
      </c>
      <c r="B40" s="53">
        <f t="shared" si="2"/>
        <v>5295100</v>
      </c>
      <c r="C40" s="53">
        <v>3563000</v>
      </c>
      <c r="D40" s="53">
        <f t="shared" si="3"/>
        <v>631800</v>
      </c>
      <c r="E40" s="53"/>
      <c r="F40" s="37"/>
      <c r="G40" s="53">
        <v>995000</v>
      </c>
      <c r="H40" s="53">
        <f t="shared" si="4"/>
        <v>105300</v>
      </c>
      <c r="I40" s="53"/>
      <c r="J40" s="5"/>
      <c r="K40" s="5"/>
    </row>
    <row r="41" spans="1:11" s="2" customFormat="1" ht="14.25" customHeight="1" x14ac:dyDescent="0.2">
      <c r="A41" s="47" t="s">
        <v>88</v>
      </c>
      <c r="B41" s="53">
        <f t="shared" si="2"/>
        <v>182000</v>
      </c>
      <c r="C41" s="53"/>
      <c r="D41" s="53">
        <f t="shared" si="3"/>
        <v>156000</v>
      </c>
      <c r="E41" s="53"/>
      <c r="F41" s="37"/>
      <c r="G41" s="53"/>
      <c r="H41" s="53">
        <f t="shared" si="4"/>
        <v>26000</v>
      </c>
      <c r="I41" s="53"/>
      <c r="J41" s="5"/>
      <c r="K41" s="5"/>
    </row>
    <row r="42" spans="1:11" s="2" customFormat="1" ht="14.25" customHeight="1" x14ac:dyDescent="0.2">
      <c r="A42" s="47" t="s">
        <v>89</v>
      </c>
      <c r="B42" s="53">
        <f t="shared" si="2"/>
        <v>191100</v>
      </c>
      <c r="C42" s="53"/>
      <c r="D42" s="53">
        <f t="shared" si="3"/>
        <v>163800</v>
      </c>
      <c r="E42" s="53"/>
      <c r="F42" s="37"/>
      <c r="G42" s="53"/>
      <c r="H42" s="53">
        <f t="shared" si="4"/>
        <v>27300</v>
      </c>
      <c r="I42" s="53"/>
      <c r="J42" s="5"/>
      <c r="K42" s="5"/>
    </row>
    <row r="43" spans="1:11" s="2" customFormat="1" ht="14.25" customHeight="1" x14ac:dyDescent="0.2">
      <c r="A43" s="47" t="s">
        <v>90</v>
      </c>
      <c r="B43" s="53">
        <f t="shared" si="2"/>
        <v>2184000</v>
      </c>
      <c r="C43" s="53"/>
      <c r="D43" s="53">
        <f t="shared" si="3"/>
        <v>1872000</v>
      </c>
      <c r="E43" s="53"/>
      <c r="F43" s="37"/>
      <c r="G43" s="53"/>
      <c r="H43" s="53">
        <f t="shared" si="4"/>
        <v>312000</v>
      </c>
      <c r="I43" s="53"/>
      <c r="J43" s="5"/>
      <c r="K43" s="5"/>
    </row>
    <row r="44" spans="1:11" s="2" customFormat="1" ht="14.25" customHeight="1" x14ac:dyDescent="0.2">
      <c r="A44" s="47" t="s">
        <v>92</v>
      </c>
      <c r="B44" s="53">
        <f>SUM(C44:H44)</f>
        <v>300300</v>
      </c>
      <c r="C44" s="53"/>
      <c r="D44" s="53">
        <f>L118*0.78</f>
        <v>257400</v>
      </c>
      <c r="E44" s="53"/>
      <c r="F44" s="37"/>
      <c r="G44" s="53"/>
      <c r="H44" s="53">
        <f>L118*0.13</f>
        <v>42900</v>
      </c>
      <c r="I44" s="53"/>
      <c r="J44" s="5"/>
      <c r="K44" s="5"/>
    </row>
    <row r="45" spans="1:11" s="2" customFormat="1" ht="14.25" customHeight="1" x14ac:dyDescent="0.2">
      <c r="A45" s="47" t="s">
        <v>91</v>
      </c>
      <c r="B45" s="53">
        <f>SUM(C45:H45)</f>
        <v>1730000</v>
      </c>
      <c r="C45" s="53">
        <v>1630000</v>
      </c>
      <c r="D45" s="53"/>
      <c r="E45" s="53"/>
      <c r="F45" s="37"/>
      <c r="G45" s="53">
        <v>100000</v>
      </c>
      <c r="H45" s="53"/>
      <c r="I45" s="53"/>
      <c r="J45" s="5"/>
      <c r="K45" s="5"/>
    </row>
    <row r="46" spans="1:11" s="2" customFormat="1" ht="14.25" customHeight="1" x14ac:dyDescent="0.2">
      <c r="A46" s="47" t="s">
        <v>93</v>
      </c>
      <c r="B46" s="53">
        <f t="shared" si="2"/>
        <v>97370</v>
      </c>
      <c r="C46" s="53"/>
      <c r="D46" s="53">
        <f t="shared" ref="D46" si="5">L119*0.78</f>
        <v>83460</v>
      </c>
      <c r="E46" s="53"/>
      <c r="F46" s="37"/>
      <c r="G46" s="53"/>
      <c r="H46" s="53">
        <f>L119*0.13</f>
        <v>13910</v>
      </c>
      <c r="I46" s="53"/>
      <c r="J46" s="5"/>
      <c r="K46" s="5"/>
    </row>
    <row r="47" spans="1:11" s="2" customFormat="1" ht="14.25" customHeight="1" x14ac:dyDescent="0.2">
      <c r="A47" s="47" t="s">
        <v>94</v>
      </c>
      <c r="B47" s="53">
        <f t="shared" si="2"/>
        <v>1054910</v>
      </c>
      <c r="C47" s="53">
        <v>408000</v>
      </c>
      <c r="D47" s="53">
        <f>L121*0.78</f>
        <v>468780</v>
      </c>
      <c r="E47" s="53"/>
      <c r="F47" s="37"/>
      <c r="G47" s="53">
        <v>100000</v>
      </c>
      <c r="H47" s="53">
        <f>L121*0.13</f>
        <v>78130</v>
      </c>
      <c r="I47" s="53"/>
      <c r="J47" s="5"/>
      <c r="K47" s="5"/>
    </row>
    <row r="48" spans="1:11" s="2" customFormat="1" ht="14.25" customHeight="1" x14ac:dyDescent="0.2">
      <c r="A48" s="47" t="s">
        <v>95</v>
      </c>
      <c r="B48" s="53">
        <f t="shared" si="2"/>
        <v>1390000</v>
      </c>
      <c r="C48" s="53">
        <v>620000</v>
      </c>
      <c r="D48" s="53"/>
      <c r="E48" s="53"/>
      <c r="F48" s="37"/>
      <c r="G48" s="53">
        <v>770000</v>
      </c>
      <c r="H48" s="53"/>
      <c r="I48" s="53"/>
      <c r="J48" s="5"/>
      <c r="K48" s="5"/>
    </row>
    <row r="49" spans="1:11" s="2" customFormat="1" ht="14.25" customHeight="1" x14ac:dyDescent="0.2">
      <c r="A49" s="47" t="s">
        <v>96</v>
      </c>
      <c r="B49" s="53">
        <f t="shared" si="2"/>
        <v>374000</v>
      </c>
      <c r="C49" s="53">
        <v>154000</v>
      </c>
      <c r="D49" s="53"/>
      <c r="E49" s="53"/>
      <c r="F49" s="37"/>
      <c r="G49" s="53">
        <v>220000</v>
      </c>
      <c r="H49" s="53"/>
      <c r="I49" s="53"/>
      <c r="J49" s="5"/>
      <c r="K49" s="5"/>
    </row>
    <row r="50" spans="1:11" s="2" customFormat="1" ht="14.25" customHeight="1" x14ac:dyDescent="0.2">
      <c r="A50" s="47" t="s">
        <v>98</v>
      </c>
      <c r="B50" s="53">
        <f t="shared" si="2"/>
        <v>2712610</v>
      </c>
      <c r="C50" s="53">
        <v>226000</v>
      </c>
      <c r="D50" s="53">
        <f>L122*0.78</f>
        <v>289380</v>
      </c>
      <c r="E50" s="53">
        <v>200000</v>
      </c>
      <c r="F50" s="37"/>
      <c r="G50" s="53">
        <v>1949000</v>
      </c>
      <c r="H50" s="53">
        <f>L122*0.13</f>
        <v>48230</v>
      </c>
      <c r="I50" s="53"/>
      <c r="J50" s="5"/>
      <c r="K50" s="5"/>
    </row>
    <row r="51" spans="1:11" s="2" customFormat="1" ht="14.25" customHeight="1" x14ac:dyDescent="0.2">
      <c r="A51" s="47" t="s">
        <v>97</v>
      </c>
      <c r="B51" s="53">
        <f t="shared" si="2"/>
        <v>586040</v>
      </c>
      <c r="C51" s="53"/>
      <c r="D51" s="53">
        <f>L123*0.78</f>
        <v>502320</v>
      </c>
      <c r="E51" s="53"/>
      <c r="F51" s="37"/>
      <c r="G51" s="53"/>
      <c r="H51" s="53">
        <f>L123*0.13</f>
        <v>83720</v>
      </c>
      <c r="I51" s="53"/>
      <c r="J51" s="5"/>
      <c r="K51" s="5"/>
    </row>
    <row r="52" spans="1:11" s="2" customFormat="1" ht="14.25" customHeight="1" x14ac:dyDescent="0.2">
      <c r="A52" s="47" t="s">
        <v>100</v>
      </c>
      <c r="B52" s="53">
        <f>SUM(C52:H52)</f>
        <v>791700</v>
      </c>
      <c r="C52" s="53"/>
      <c r="D52" s="53">
        <f>L125*0.78</f>
        <v>678600</v>
      </c>
      <c r="E52" s="53"/>
      <c r="F52" s="37"/>
      <c r="G52" s="53"/>
      <c r="H52" s="53">
        <f>L125*0.13</f>
        <v>113100</v>
      </c>
      <c r="I52" s="53"/>
      <c r="J52" s="5"/>
      <c r="K52" s="5"/>
    </row>
    <row r="53" spans="1:11" s="2" customFormat="1" ht="14.25" customHeight="1" x14ac:dyDescent="0.2">
      <c r="A53" s="47" t="s">
        <v>199</v>
      </c>
      <c r="B53" s="53">
        <f>SUM(C53:H53)</f>
        <v>670820</v>
      </c>
      <c r="C53" s="53">
        <v>449000</v>
      </c>
      <c r="D53" s="53">
        <v>1560</v>
      </c>
      <c r="E53" s="53"/>
      <c r="F53" s="37"/>
      <c r="G53" s="53">
        <v>220000</v>
      </c>
      <c r="H53" s="53">
        <v>260</v>
      </c>
      <c r="I53" s="53"/>
      <c r="J53" s="5"/>
      <c r="K53" s="5"/>
    </row>
    <row r="54" spans="1:11" s="2" customFormat="1" ht="14.25" customHeight="1" x14ac:dyDescent="0.2">
      <c r="A54" s="47" t="s">
        <v>99</v>
      </c>
      <c r="B54" s="53">
        <f t="shared" si="2"/>
        <v>973700</v>
      </c>
      <c r="C54" s="53"/>
      <c r="D54" s="53">
        <f>L124*0.78</f>
        <v>834600</v>
      </c>
      <c r="E54" s="53"/>
      <c r="F54" s="37"/>
      <c r="G54" s="53"/>
      <c r="H54" s="53">
        <f>L124*0.13</f>
        <v>139100</v>
      </c>
      <c r="I54" s="53"/>
      <c r="J54" s="5"/>
      <c r="K54" s="5"/>
    </row>
    <row r="55" spans="1:11" s="2" customFormat="1" ht="14.25" customHeight="1" x14ac:dyDescent="0.2">
      <c r="A55" s="47" t="s">
        <v>82</v>
      </c>
      <c r="B55" s="53">
        <f>D55+H55</f>
        <v>1076515</v>
      </c>
      <c r="C55" s="53"/>
      <c r="D55" s="53">
        <v>922727</v>
      </c>
      <c r="E55" s="53"/>
      <c r="F55" s="37"/>
      <c r="G55" s="53"/>
      <c r="H55" s="53">
        <f>L127*0.13</f>
        <v>153788</v>
      </c>
      <c r="I55" s="53"/>
      <c r="J55" s="5"/>
      <c r="K55" s="5"/>
    </row>
    <row r="56" spans="1:11" s="2" customFormat="1" ht="14.25" customHeight="1" x14ac:dyDescent="0.2">
      <c r="A56" s="47" t="s">
        <v>101</v>
      </c>
      <c r="B56" s="53">
        <f>SUM(C56:H56)</f>
        <v>9100</v>
      </c>
      <c r="C56" s="53"/>
      <c r="D56" s="53">
        <f>L128*0.78</f>
        <v>7800</v>
      </c>
      <c r="E56" s="53"/>
      <c r="F56" s="37"/>
      <c r="G56" s="53"/>
      <c r="H56" s="53">
        <f>L128*0.13</f>
        <v>1300</v>
      </c>
      <c r="I56" s="53"/>
      <c r="J56" s="5"/>
      <c r="K56" s="5"/>
    </row>
    <row r="57" spans="1:11" s="2" customFormat="1" ht="14.25" customHeight="1" x14ac:dyDescent="0.2">
      <c r="A57" s="47" t="s">
        <v>102</v>
      </c>
      <c r="B57" s="53">
        <f>SUM(B58:B81)</f>
        <v>5402099</v>
      </c>
      <c r="C57" s="53"/>
      <c r="D57" s="53"/>
      <c r="E57" s="53"/>
      <c r="F57" s="37"/>
      <c r="G57" s="53"/>
      <c r="H57" s="53"/>
      <c r="I57" s="53">
        <f>SUM(I58:I81)</f>
        <v>5402099</v>
      </c>
      <c r="J57" s="5"/>
      <c r="K57" s="5"/>
    </row>
    <row r="58" spans="1:11" s="2" customFormat="1" ht="14.25" customHeight="1" x14ac:dyDescent="0.2">
      <c r="A58" s="47" t="s">
        <v>77</v>
      </c>
      <c r="B58" s="53">
        <f>L105*0.09</f>
        <v>1855530</v>
      </c>
      <c r="C58" s="53"/>
      <c r="D58" s="53"/>
      <c r="E58" s="53"/>
      <c r="F58" s="37"/>
      <c r="G58" s="53"/>
      <c r="H58" s="53"/>
      <c r="I58" s="53">
        <f>B58</f>
        <v>1855530</v>
      </c>
      <c r="J58" s="5"/>
      <c r="K58" s="5"/>
    </row>
    <row r="59" spans="1:11" s="2" customFormat="1" ht="14.25" customHeight="1" x14ac:dyDescent="0.2">
      <c r="A59" s="47" t="s">
        <v>78</v>
      </c>
      <c r="B59" s="53">
        <f>L106*0.09</f>
        <v>43110</v>
      </c>
      <c r="C59" s="53"/>
      <c r="D59" s="53"/>
      <c r="E59" s="53"/>
      <c r="F59" s="37"/>
      <c r="G59" s="53"/>
      <c r="H59" s="53"/>
      <c r="I59" s="53">
        <f>B59</f>
        <v>43110</v>
      </c>
      <c r="J59" s="5"/>
      <c r="K59" s="5"/>
    </row>
    <row r="60" spans="1:11" s="2" customFormat="1" ht="14.25" customHeight="1" x14ac:dyDescent="0.2">
      <c r="A60" s="45" t="s">
        <v>79</v>
      </c>
      <c r="B60" s="44">
        <f>L107*0.09</f>
        <v>333000</v>
      </c>
      <c r="C60" s="44"/>
      <c r="D60" s="44"/>
      <c r="E60" s="44"/>
      <c r="F60" s="37"/>
      <c r="G60" s="44"/>
      <c r="H60" s="44"/>
      <c r="I60" s="44">
        <f t="shared" ref="I60:I81" si="6">B60</f>
        <v>333000</v>
      </c>
      <c r="J60" s="5"/>
      <c r="K60" s="5"/>
    </row>
    <row r="61" spans="1:11" s="2" customFormat="1" ht="14.25" customHeight="1" x14ac:dyDescent="0.2">
      <c r="A61" s="47" t="s">
        <v>103</v>
      </c>
      <c r="B61" s="54">
        <v>1831000</v>
      </c>
      <c r="C61" s="54"/>
      <c r="D61" s="53"/>
      <c r="E61" s="53"/>
      <c r="F61" s="37"/>
      <c r="G61" s="54"/>
      <c r="H61" s="53"/>
      <c r="I61" s="54">
        <f>B61</f>
        <v>1831000</v>
      </c>
      <c r="J61" s="5"/>
      <c r="K61" s="5"/>
    </row>
    <row r="62" spans="1:11" s="2" customFormat="1" ht="14.25" customHeight="1" x14ac:dyDescent="0.2">
      <c r="A62" s="47" t="s">
        <v>81</v>
      </c>
      <c r="B62" s="53">
        <f>L109*0.09</f>
        <v>83070</v>
      </c>
      <c r="C62" s="53"/>
      <c r="D62" s="53"/>
      <c r="E62" s="53"/>
      <c r="F62" s="37"/>
      <c r="G62" s="53"/>
      <c r="H62" s="53"/>
      <c r="I62" s="53">
        <f t="shared" si="6"/>
        <v>83070</v>
      </c>
      <c r="J62" s="5"/>
      <c r="K62" s="5"/>
    </row>
    <row r="63" spans="1:11" s="2" customFormat="1" ht="14.25" customHeight="1" x14ac:dyDescent="0.2">
      <c r="A63" s="47" t="s">
        <v>83</v>
      </c>
      <c r="B63" s="53">
        <f>L110*0.09</f>
        <v>118800</v>
      </c>
      <c r="C63" s="53"/>
      <c r="D63" s="53"/>
      <c r="E63" s="53"/>
      <c r="F63" s="37"/>
      <c r="G63" s="53"/>
      <c r="H63" s="53"/>
      <c r="I63" s="53">
        <f t="shared" si="6"/>
        <v>118800</v>
      </c>
      <c r="J63" s="5"/>
      <c r="K63" s="5"/>
    </row>
    <row r="64" spans="1:11" s="2" customFormat="1" ht="14.25" customHeight="1" x14ac:dyDescent="0.2">
      <c r="A64" s="47" t="s">
        <v>84</v>
      </c>
      <c r="B64" s="53">
        <f t="shared" ref="B64:B72" si="7">L111*0.09</f>
        <v>13500</v>
      </c>
      <c r="C64" s="53"/>
      <c r="D64" s="53"/>
      <c r="E64" s="53"/>
      <c r="F64" s="37"/>
      <c r="G64" s="53"/>
      <c r="H64" s="53"/>
      <c r="I64" s="53">
        <f t="shared" si="6"/>
        <v>13500</v>
      </c>
      <c r="J64" s="5"/>
      <c r="K64" s="5"/>
    </row>
    <row r="65" spans="1:17" s="2" customFormat="1" ht="14.25" customHeight="1" x14ac:dyDescent="0.2">
      <c r="A65" s="47" t="s">
        <v>85</v>
      </c>
      <c r="B65" s="53">
        <f t="shared" si="7"/>
        <v>13950</v>
      </c>
      <c r="C65" s="53"/>
      <c r="D65" s="53"/>
      <c r="E65" s="53"/>
      <c r="F65" s="37"/>
      <c r="G65" s="53"/>
      <c r="H65" s="53"/>
      <c r="I65" s="53">
        <f t="shared" si="6"/>
        <v>13950</v>
      </c>
      <c r="J65" s="5"/>
      <c r="K65" s="5"/>
    </row>
    <row r="66" spans="1:17" s="11" customFormat="1" ht="14.25" customHeight="1" x14ac:dyDescent="0.2">
      <c r="A66" s="47" t="s">
        <v>86</v>
      </c>
      <c r="B66" s="53">
        <f t="shared" si="7"/>
        <v>57420</v>
      </c>
      <c r="C66" s="53"/>
      <c r="D66" s="53"/>
      <c r="E66" s="53"/>
      <c r="F66" s="37"/>
      <c r="G66" s="53"/>
      <c r="H66" s="53"/>
      <c r="I66" s="53">
        <f t="shared" si="6"/>
        <v>57420</v>
      </c>
      <c r="J66" s="10"/>
      <c r="K66" s="10"/>
    </row>
    <row r="67" spans="1:17" s="11" customFormat="1" ht="14.25" customHeight="1" x14ac:dyDescent="0.2">
      <c r="A67" s="47" t="s">
        <v>87</v>
      </c>
      <c r="B67" s="53">
        <f t="shared" si="7"/>
        <v>72900</v>
      </c>
      <c r="C67" s="53"/>
      <c r="D67" s="53"/>
      <c r="E67" s="53"/>
      <c r="F67" s="37"/>
      <c r="G67" s="53"/>
      <c r="H67" s="53"/>
      <c r="I67" s="53">
        <f t="shared" si="6"/>
        <v>72900</v>
      </c>
      <c r="J67" s="10"/>
      <c r="K67" s="10"/>
    </row>
    <row r="68" spans="1:17" s="11" customFormat="1" ht="14.25" customHeight="1" x14ac:dyDescent="0.2">
      <c r="A68" s="47" t="s">
        <v>104</v>
      </c>
      <c r="B68" s="53">
        <f t="shared" si="7"/>
        <v>18000</v>
      </c>
      <c r="C68" s="53"/>
      <c r="D68" s="53"/>
      <c r="E68" s="53"/>
      <c r="F68" s="37"/>
      <c r="G68" s="53"/>
      <c r="H68" s="53"/>
      <c r="I68" s="53">
        <f t="shared" si="6"/>
        <v>18000</v>
      </c>
      <c r="J68" s="10"/>
      <c r="K68" s="10"/>
    </row>
    <row r="69" spans="1:17" s="2" customFormat="1" ht="14.25" customHeight="1" x14ac:dyDescent="0.2">
      <c r="A69" s="47" t="s">
        <v>89</v>
      </c>
      <c r="B69" s="53">
        <f t="shared" si="7"/>
        <v>18900</v>
      </c>
      <c r="C69" s="53"/>
      <c r="D69" s="53"/>
      <c r="E69" s="53"/>
      <c r="F69" s="37"/>
      <c r="G69" s="53"/>
      <c r="H69" s="53"/>
      <c r="I69" s="53">
        <f t="shared" si="6"/>
        <v>18900</v>
      </c>
      <c r="J69" s="5"/>
      <c r="K69" s="5"/>
      <c r="M69" s="12"/>
      <c r="N69" s="12"/>
      <c r="O69" s="12"/>
      <c r="P69" s="12"/>
      <c r="Q69" s="12"/>
    </row>
    <row r="70" spans="1:17" s="2" customFormat="1" ht="14.25" customHeight="1" x14ac:dyDescent="0.2">
      <c r="A70" s="47" t="s">
        <v>90</v>
      </c>
      <c r="B70" s="53">
        <f t="shared" si="7"/>
        <v>216000</v>
      </c>
      <c r="C70" s="53"/>
      <c r="D70" s="53"/>
      <c r="E70" s="53"/>
      <c r="F70" s="37"/>
      <c r="G70" s="53"/>
      <c r="H70" s="53"/>
      <c r="I70" s="53">
        <f t="shared" si="6"/>
        <v>216000</v>
      </c>
      <c r="J70" s="5"/>
      <c r="K70" s="5"/>
      <c r="M70" s="13"/>
      <c r="N70" s="14"/>
      <c r="O70" s="13"/>
      <c r="P70" s="13"/>
      <c r="Q70" s="12"/>
    </row>
    <row r="71" spans="1:17" s="2" customFormat="1" ht="14.25" customHeight="1" x14ac:dyDescent="0.2">
      <c r="A71" s="47" t="s">
        <v>92</v>
      </c>
      <c r="B71" s="53">
        <f t="shared" si="7"/>
        <v>29700</v>
      </c>
      <c r="C71" s="53"/>
      <c r="D71" s="53"/>
      <c r="E71" s="53"/>
      <c r="F71" s="37"/>
      <c r="G71" s="53"/>
      <c r="H71" s="53"/>
      <c r="I71" s="53">
        <f t="shared" si="6"/>
        <v>29700</v>
      </c>
      <c r="J71" s="5"/>
      <c r="K71" s="5"/>
    </row>
    <row r="72" spans="1:17" s="2" customFormat="1" ht="14.25" customHeight="1" x14ac:dyDescent="0.2">
      <c r="A72" s="47" t="s">
        <v>93</v>
      </c>
      <c r="B72" s="53">
        <f t="shared" si="7"/>
        <v>9630</v>
      </c>
      <c r="C72" s="53"/>
      <c r="D72" s="53"/>
      <c r="E72" s="53"/>
      <c r="F72" s="37"/>
      <c r="G72" s="53"/>
      <c r="H72" s="53"/>
      <c r="I72" s="53">
        <f t="shared" si="6"/>
        <v>9630</v>
      </c>
      <c r="J72" s="5"/>
      <c r="K72" s="5"/>
    </row>
    <row r="73" spans="1:17" s="2" customFormat="1" ht="14.25" customHeight="1" x14ac:dyDescent="0.2">
      <c r="A73" s="47" t="s">
        <v>94</v>
      </c>
      <c r="B73" s="53">
        <f>L121*0.09</f>
        <v>54090</v>
      </c>
      <c r="C73" s="53"/>
      <c r="D73" s="53"/>
      <c r="E73" s="53"/>
      <c r="F73" s="37"/>
      <c r="G73" s="53"/>
      <c r="H73" s="53"/>
      <c r="I73" s="53">
        <f t="shared" si="6"/>
        <v>54090</v>
      </c>
      <c r="J73" s="5"/>
      <c r="K73" s="5"/>
    </row>
    <row r="74" spans="1:17" s="2" customFormat="1" ht="14.25" customHeight="1" x14ac:dyDescent="0.2">
      <c r="A74" s="47" t="s">
        <v>106</v>
      </c>
      <c r="B74" s="53">
        <f>L122*0.09</f>
        <v>33390</v>
      </c>
      <c r="C74" s="53"/>
      <c r="D74" s="53"/>
      <c r="E74" s="53"/>
      <c r="F74" s="37"/>
      <c r="G74" s="53"/>
      <c r="H74" s="53"/>
      <c r="I74" s="53">
        <f>B74</f>
        <v>33390</v>
      </c>
      <c r="J74" s="5"/>
      <c r="K74" s="5"/>
    </row>
    <row r="75" spans="1:17" s="2" customFormat="1" ht="14.25" customHeight="1" x14ac:dyDescent="0.2">
      <c r="A75" s="47" t="s">
        <v>105</v>
      </c>
      <c r="B75" s="53">
        <v>260000</v>
      </c>
      <c r="C75" s="53"/>
      <c r="D75" s="53"/>
      <c r="E75" s="53"/>
      <c r="F75" s="37"/>
      <c r="G75" s="53"/>
      <c r="H75" s="53"/>
      <c r="I75" s="53">
        <f>B75</f>
        <v>260000</v>
      </c>
      <c r="J75" s="5"/>
      <c r="K75" s="5"/>
    </row>
    <row r="76" spans="1:17" s="2" customFormat="1" ht="14.25" customHeight="1" x14ac:dyDescent="0.2">
      <c r="A76" s="47" t="s">
        <v>97</v>
      </c>
      <c r="B76" s="53">
        <f>L123*0.09</f>
        <v>57960</v>
      </c>
      <c r="C76" s="53"/>
      <c r="D76" s="53"/>
      <c r="E76" s="53"/>
      <c r="F76" s="37"/>
      <c r="G76" s="53"/>
      <c r="H76" s="53"/>
      <c r="I76" s="53">
        <f>B76</f>
        <v>57960</v>
      </c>
      <c r="J76" s="5"/>
      <c r="K76" s="5"/>
    </row>
    <row r="77" spans="1:17" s="2" customFormat="1" ht="14.25" customHeight="1" x14ac:dyDescent="0.2">
      <c r="A77" s="47" t="s">
        <v>107</v>
      </c>
      <c r="B77" s="53">
        <f>L125*0.09</f>
        <v>78300</v>
      </c>
      <c r="C77" s="53"/>
      <c r="D77" s="53"/>
      <c r="E77" s="53"/>
      <c r="F77" s="37"/>
      <c r="G77" s="53"/>
      <c r="H77" s="53"/>
      <c r="I77" s="53">
        <f>B77</f>
        <v>78300</v>
      </c>
      <c r="J77" s="5"/>
      <c r="K77" s="5"/>
    </row>
    <row r="78" spans="1:17" s="2" customFormat="1" ht="14.25" customHeight="1" x14ac:dyDescent="0.2">
      <c r="A78" s="47" t="s">
        <v>108</v>
      </c>
      <c r="B78" s="53">
        <v>180</v>
      </c>
      <c r="C78" s="53"/>
      <c r="D78" s="53"/>
      <c r="E78" s="53"/>
      <c r="F78" s="37"/>
      <c r="G78" s="53"/>
      <c r="H78" s="53"/>
      <c r="I78" s="53">
        <v>180</v>
      </c>
      <c r="J78" s="5"/>
      <c r="K78" s="5"/>
    </row>
    <row r="79" spans="1:17" s="2" customFormat="1" ht="14.25" customHeight="1" x14ac:dyDescent="0.2">
      <c r="A79" s="47" t="s">
        <v>99</v>
      </c>
      <c r="B79" s="53">
        <f>L124*0.09</f>
        <v>96300</v>
      </c>
      <c r="C79" s="53"/>
      <c r="D79" s="53"/>
      <c r="E79" s="53"/>
      <c r="F79" s="37"/>
      <c r="G79" s="53"/>
      <c r="H79" s="53"/>
      <c r="I79" s="53">
        <f>B79</f>
        <v>96300</v>
      </c>
      <c r="J79" s="5"/>
      <c r="K79" s="5"/>
    </row>
    <row r="80" spans="1:17" s="2" customFormat="1" ht="14.25" customHeight="1" x14ac:dyDescent="0.2">
      <c r="A80" s="47" t="s">
        <v>82</v>
      </c>
      <c r="B80" s="53">
        <f>L127*0.09</f>
        <v>106469</v>
      </c>
      <c r="C80" s="53"/>
      <c r="D80" s="53"/>
      <c r="E80" s="53"/>
      <c r="F80" s="37"/>
      <c r="G80" s="53"/>
      <c r="H80" s="53"/>
      <c r="I80" s="53">
        <f>B80</f>
        <v>106469</v>
      </c>
      <c r="J80" s="5"/>
      <c r="K80" s="5"/>
    </row>
    <row r="81" spans="1:11" s="2" customFormat="1" ht="14.25" customHeight="1" x14ac:dyDescent="0.2">
      <c r="A81" s="47" t="s">
        <v>101</v>
      </c>
      <c r="B81" s="44">
        <f>L128*0.09</f>
        <v>900</v>
      </c>
      <c r="C81" s="44"/>
      <c r="D81" s="44"/>
      <c r="E81" s="44"/>
      <c r="F81" s="37"/>
      <c r="G81" s="44"/>
      <c r="H81" s="44"/>
      <c r="I81" s="44">
        <f t="shared" si="6"/>
        <v>900</v>
      </c>
      <c r="J81" s="5"/>
      <c r="K81" s="5"/>
    </row>
    <row r="82" spans="1:11" s="2" customFormat="1" ht="14.25" customHeight="1" x14ac:dyDescent="0.2">
      <c r="A82" s="47" t="s">
        <v>55</v>
      </c>
      <c r="B82" s="37">
        <v>63818984</v>
      </c>
      <c r="C82" s="37">
        <f>C30</f>
        <v>10836000</v>
      </c>
      <c r="D82" s="37">
        <f>D30</f>
        <v>28696187</v>
      </c>
      <c r="E82" s="37">
        <f>E30</f>
        <v>572000</v>
      </c>
      <c r="F82" s="37"/>
      <c r="G82" s="37">
        <f>G30</f>
        <v>13530000</v>
      </c>
      <c r="H82" s="37">
        <f>H30</f>
        <v>4782698</v>
      </c>
      <c r="I82" s="37">
        <f>I57</f>
        <v>5402099</v>
      </c>
      <c r="J82" s="5">
        <f>SUM(C82:I82)</f>
        <v>63818984</v>
      </c>
      <c r="K82" s="5"/>
    </row>
    <row r="83" spans="1:11" s="2" customFormat="1" ht="14.25" customHeight="1" x14ac:dyDescent="0.2">
      <c r="A83" s="51" t="s">
        <v>196</v>
      </c>
      <c r="B83" s="37">
        <f>B28-B82</f>
        <v>85076</v>
      </c>
      <c r="C83" s="37">
        <f>C28-C82</f>
        <v>-9706000</v>
      </c>
      <c r="D83" s="37">
        <f>D28-D82</f>
        <v>-9166887</v>
      </c>
      <c r="E83" s="37">
        <f>E28-E82</f>
        <v>1298000</v>
      </c>
      <c r="F83" s="37"/>
      <c r="G83" s="37">
        <f>G28-G82</f>
        <v>18915760</v>
      </c>
      <c r="H83" s="37">
        <f>H24-H82</f>
        <v>-4782698</v>
      </c>
      <c r="I83" s="37">
        <f>I28-I82</f>
        <v>3526901</v>
      </c>
      <c r="J83" s="5">
        <f>SUM(C83:I83)</f>
        <v>85076</v>
      </c>
      <c r="K83" s="5"/>
    </row>
    <row r="84" spans="1:11" s="2" customFormat="1" ht="14.25" customHeight="1" x14ac:dyDescent="0.2">
      <c r="A84" s="51" t="s">
        <v>192</v>
      </c>
      <c r="B84" s="37">
        <v>0</v>
      </c>
      <c r="C84" s="37">
        <v>0</v>
      </c>
      <c r="D84" s="37">
        <v>0</v>
      </c>
      <c r="E84" s="37">
        <v>0</v>
      </c>
      <c r="F84" s="37"/>
      <c r="G84" s="37">
        <v>0</v>
      </c>
      <c r="H84" s="37">
        <v>0</v>
      </c>
      <c r="I84" s="37">
        <v>0</v>
      </c>
      <c r="J84" s="5"/>
      <c r="K84" s="5"/>
    </row>
    <row r="85" spans="1:11" s="2" customFormat="1" ht="14.25" customHeight="1" x14ac:dyDescent="0.2">
      <c r="A85" s="51" t="s">
        <v>193</v>
      </c>
      <c r="B85" s="40">
        <f>B83+B84</f>
        <v>85076</v>
      </c>
      <c r="C85" s="41">
        <f>C83+C84</f>
        <v>-9706000</v>
      </c>
      <c r="D85" s="37">
        <f>D83+D84</f>
        <v>-9166887</v>
      </c>
      <c r="E85" s="37">
        <f>E83+E84</f>
        <v>1298000</v>
      </c>
      <c r="F85" s="37"/>
      <c r="G85" s="37">
        <f>G83+G84</f>
        <v>18915760</v>
      </c>
      <c r="H85" s="37">
        <f>H83+H84</f>
        <v>-4782698</v>
      </c>
      <c r="I85" s="37">
        <f>I83+I84</f>
        <v>3526901</v>
      </c>
      <c r="J85" s="5">
        <f>SUM(C85:I85)</f>
        <v>85076</v>
      </c>
      <c r="K85" s="5"/>
    </row>
    <row r="86" spans="1:11" s="2" customFormat="1" ht="14.25" customHeight="1" x14ac:dyDescent="0.2">
      <c r="A86" s="49" t="s">
        <v>109</v>
      </c>
      <c r="B86" s="54"/>
      <c r="C86" s="54"/>
      <c r="D86" s="54"/>
      <c r="E86" s="54"/>
      <c r="F86" s="37"/>
      <c r="G86" s="54"/>
      <c r="H86" s="54"/>
      <c r="I86" s="54"/>
      <c r="J86" s="5"/>
      <c r="K86" s="5"/>
    </row>
    <row r="87" spans="1:11" s="2" customFormat="1" ht="14.25" customHeight="1" x14ac:dyDescent="0.2">
      <c r="A87" s="49" t="s">
        <v>110</v>
      </c>
      <c r="B87" s="44"/>
      <c r="C87" s="44"/>
      <c r="D87" s="44"/>
      <c r="E87" s="44"/>
      <c r="F87" s="37"/>
      <c r="G87" s="44"/>
      <c r="H87" s="44"/>
      <c r="I87" s="44"/>
      <c r="J87" s="5"/>
      <c r="K87" s="5"/>
    </row>
    <row r="88" spans="1:11" s="2" customFormat="1" ht="14.25" customHeight="1" x14ac:dyDescent="0.2">
      <c r="A88" s="49" t="s">
        <v>56</v>
      </c>
      <c r="B88" s="37">
        <v>0</v>
      </c>
      <c r="C88" s="37">
        <v>0</v>
      </c>
      <c r="D88" s="37">
        <v>0</v>
      </c>
      <c r="E88" s="37">
        <v>0</v>
      </c>
      <c r="F88" s="37"/>
      <c r="G88" s="37">
        <v>0</v>
      </c>
      <c r="H88" s="37">
        <v>0</v>
      </c>
      <c r="I88" s="37">
        <v>0</v>
      </c>
      <c r="J88" s="5"/>
      <c r="K88" s="5"/>
    </row>
    <row r="89" spans="1:11" s="2" customFormat="1" ht="14.25" customHeight="1" x14ac:dyDescent="0.2">
      <c r="A89" s="47" t="s">
        <v>111</v>
      </c>
      <c r="B89" s="37"/>
      <c r="C89" s="37"/>
      <c r="D89" s="37"/>
      <c r="E89" s="37"/>
      <c r="F89" s="37"/>
      <c r="G89" s="37"/>
      <c r="H89" s="37"/>
      <c r="I89" s="37"/>
      <c r="J89" s="5"/>
      <c r="K89" s="5"/>
    </row>
    <row r="90" spans="1:11" s="2" customFormat="1" ht="14.25" customHeight="1" x14ac:dyDescent="0.2">
      <c r="A90" s="47" t="s">
        <v>113</v>
      </c>
      <c r="B90" s="37">
        <v>0</v>
      </c>
      <c r="C90" s="37">
        <v>0</v>
      </c>
      <c r="D90" s="37">
        <v>0</v>
      </c>
      <c r="E90" s="37">
        <v>0</v>
      </c>
      <c r="F90" s="37"/>
      <c r="G90" s="37">
        <v>0</v>
      </c>
      <c r="H90" s="37">
        <v>0</v>
      </c>
      <c r="I90" s="37">
        <v>0</v>
      </c>
      <c r="J90" s="5"/>
      <c r="K90" s="5"/>
    </row>
    <row r="91" spans="1:11" s="2" customFormat="1" ht="14.25" customHeight="1" x14ac:dyDescent="0.2">
      <c r="A91" s="47" t="s">
        <v>122</v>
      </c>
      <c r="B91" s="37">
        <f>B87-B90</f>
        <v>0</v>
      </c>
      <c r="C91" s="37">
        <f>C87-C90</f>
        <v>0</v>
      </c>
      <c r="D91" s="37">
        <f>D87-D90</f>
        <v>0</v>
      </c>
      <c r="E91" s="37">
        <f>E87-E90</f>
        <v>0</v>
      </c>
      <c r="F91" s="37"/>
      <c r="G91" s="37">
        <f>G87-G90</f>
        <v>0</v>
      </c>
      <c r="H91" s="37">
        <f>H87-H90</f>
        <v>0</v>
      </c>
      <c r="I91" s="37">
        <f>I87-I90</f>
        <v>0</v>
      </c>
      <c r="J91" s="5"/>
      <c r="K91" s="5"/>
    </row>
    <row r="92" spans="1:11" s="2" customFormat="1" ht="14.25" customHeight="1" x14ac:dyDescent="0.2">
      <c r="A92" s="47" t="s">
        <v>112</v>
      </c>
      <c r="B92" s="37">
        <f>B85+B91</f>
        <v>85076</v>
      </c>
      <c r="C92" s="37">
        <f>C85+C91</f>
        <v>-9706000</v>
      </c>
      <c r="D92" s="37">
        <f>D85+D91</f>
        <v>-9166887</v>
      </c>
      <c r="E92" s="37">
        <f>E85+E91</f>
        <v>1298000</v>
      </c>
      <c r="F92" s="37"/>
      <c r="G92" s="37">
        <f>G85+E91</f>
        <v>18915760</v>
      </c>
      <c r="H92" s="37">
        <f>H85+H91</f>
        <v>-4782698</v>
      </c>
      <c r="I92" s="37">
        <f>I85+I91</f>
        <v>3526901</v>
      </c>
      <c r="J92" s="5">
        <f>SUM(C92:I92)</f>
        <v>85076</v>
      </c>
      <c r="K92" s="5"/>
    </row>
    <row r="93" spans="1:11" s="2" customFormat="1" ht="14.25" customHeight="1" x14ac:dyDescent="0.2">
      <c r="A93" s="49" t="s">
        <v>114</v>
      </c>
      <c r="B93" s="37">
        <v>141903818</v>
      </c>
      <c r="C93" s="37"/>
      <c r="D93" s="37"/>
      <c r="E93" s="37"/>
      <c r="F93" s="37"/>
      <c r="G93" s="37"/>
      <c r="H93" s="37"/>
      <c r="I93" s="37"/>
      <c r="J93" s="5"/>
      <c r="K93" s="5"/>
    </row>
    <row r="94" spans="1:11" s="2" customFormat="1" ht="14.25" customHeight="1" x14ac:dyDescent="0.2">
      <c r="A94" s="49" t="s">
        <v>115</v>
      </c>
      <c r="B94" s="37">
        <f>B92+B93</f>
        <v>141988894</v>
      </c>
      <c r="C94" s="37"/>
      <c r="D94" s="37"/>
      <c r="E94" s="37"/>
      <c r="F94" s="37"/>
      <c r="G94" s="37"/>
      <c r="H94" s="37"/>
      <c r="I94" s="37"/>
      <c r="J94" s="5"/>
      <c r="K94" s="5"/>
    </row>
    <row r="95" spans="1:11" s="2" customFormat="1" ht="14.25" customHeight="1" x14ac:dyDescent="0.2">
      <c r="A95" s="47" t="s">
        <v>116</v>
      </c>
      <c r="B95" s="54"/>
      <c r="C95" s="54"/>
      <c r="D95" s="54"/>
      <c r="E95" s="54"/>
      <c r="F95" s="37"/>
      <c r="G95" s="54"/>
      <c r="H95" s="54"/>
      <c r="I95" s="54"/>
      <c r="J95" s="5"/>
      <c r="K95" s="5"/>
    </row>
    <row r="96" spans="1:11" s="2" customFormat="1" ht="14.25" customHeight="1" x14ac:dyDescent="0.2">
      <c r="A96" s="47" t="s">
        <v>119</v>
      </c>
      <c r="B96" s="53">
        <v>10560300</v>
      </c>
      <c r="C96" s="53"/>
      <c r="D96" s="53">
        <v>10560300</v>
      </c>
      <c r="E96" s="53"/>
      <c r="F96" s="37"/>
      <c r="G96" s="53"/>
      <c r="H96" s="53"/>
      <c r="I96" s="53"/>
      <c r="J96" s="5"/>
      <c r="K96" s="5"/>
    </row>
    <row r="97" spans="1:16" s="2" customFormat="1" ht="14.25" customHeight="1" x14ac:dyDescent="0.2">
      <c r="A97" s="47" t="s">
        <v>123</v>
      </c>
      <c r="B97" s="53">
        <v>10566300</v>
      </c>
      <c r="C97" s="53"/>
      <c r="D97" s="53">
        <f>B97</f>
        <v>10566300</v>
      </c>
      <c r="E97" s="53"/>
      <c r="F97" s="37"/>
      <c r="G97" s="53"/>
      <c r="H97" s="53"/>
      <c r="I97" s="53"/>
      <c r="J97" s="5"/>
      <c r="K97" s="5"/>
    </row>
    <row r="98" spans="1:16" s="2" customFormat="1" ht="14.25" customHeight="1" x14ac:dyDescent="0.2">
      <c r="A98" s="47" t="s">
        <v>120</v>
      </c>
      <c r="B98" s="53" t="s">
        <v>205</v>
      </c>
      <c r="C98" s="53"/>
      <c r="D98" s="53" t="str">
        <f>B98</f>
        <v>△10,566,300</v>
      </c>
      <c r="E98" s="53"/>
      <c r="F98" s="37"/>
      <c r="G98" s="53"/>
      <c r="H98" s="53"/>
      <c r="I98" s="53"/>
      <c r="J98" s="5"/>
      <c r="K98" s="5"/>
    </row>
    <row r="99" spans="1:16" s="2" customFormat="1" ht="14.25" customHeight="1" x14ac:dyDescent="0.2">
      <c r="A99" s="47" t="s">
        <v>121</v>
      </c>
      <c r="B99" s="44" t="s">
        <v>205</v>
      </c>
      <c r="C99" s="44"/>
      <c r="D99" s="44" t="str">
        <f>B99</f>
        <v>△10,566,300</v>
      </c>
      <c r="E99" s="44"/>
      <c r="F99" s="37"/>
      <c r="G99" s="44"/>
      <c r="H99" s="44"/>
      <c r="I99" s="44"/>
      <c r="J99" s="5"/>
      <c r="K99" s="5"/>
    </row>
    <row r="100" spans="1:16" s="2" customFormat="1" ht="14.25" customHeight="1" x14ac:dyDescent="0.2">
      <c r="A100" s="47" t="s">
        <v>117</v>
      </c>
      <c r="B100" s="37">
        <v>0</v>
      </c>
      <c r="C100" s="37"/>
      <c r="D100" s="37"/>
      <c r="E100" s="37"/>
      <c r="F100" s="37"/>
      <c r="G100" s="37"/>
      <c r="H100" s="37"/>
      <c r="I100" s="37"/>
      <c r="J100" s="5"/>
      <c r="K100" s="5"/>
    </row>
    <row r="101" spans="1:16" s="2" customFormat="1" ht="14.25" customHeight="1" x14ac:dyDescent="0.2">
      <c r="A101" s="47" t="s">
        <v>124</v>
      </c>
      <c r="B101" s="37">
        <f ca="1">B101-B97</f>
        <v>0</v>
      </c>
      <c r="C101" s="37"/>
      <c r="D101" s="37"/>
      <c r="E101" s="37"/>
      <c r="F101" s="37"/>
      <c r="G101" s="37"/>
      <c r="H101" s="37"/>
      <c r="I101" s="37"/>
      <c r="J101" s="5"/>
      <c r="K101" s="5"/>
    </row>
    <row r="102" spans="1:16" s="2" customFormat="1" ht="14.25" customHeight="1" x14ac:dyDescent="0.2">
      <c r="A102" s="47" t="s">
        <v>125</v>
      </c>
      <c r="B102" s="37">
        <v>0</v>
      </c>
      <c r="C102" s="37"/>
      <c r="D102" s="37"/>
      <c r="E102" s="37"/>
      <c r="F102" s="37"/>
      <c r="G102" s="37"/>
      <c r="H102" s="37"/>
      <c r="I102" s="37"/>
      <c r="J102" s="5"/>
      <c r="K102" s="5"/>
    </row>
    <row r="103" spans="1:16" s="2" customFormat="1" ht="14.25" customHeight="1" x14ac:dyDescent="0.2">
      <c r="A103" s="45" t="s">
        <v>118</v>
      </c>
      <c r="B103" s="37">
        <f>B94+B100</f>
        <v>141988894</v>
      </c>
      <c r="C103" s="37"/>
      <c r="D103" s="37"/>
      <c r="E103" s="37"/>
      <c r="F103" s="37"/>
      <c r="G103" s="37"/>
      <c r="H103" s="37"/>
      <c r="I103" s="37"/>
      <c r="J103" s="5">
        <f>SUM(C103:I103)</f>
        <v>0</v>
      </c>
      <c r="K103" s="5"/>
    </row>
    <row r="104" spans="1:16" s="2" customFormat="1" ht="14.25" customHeight="1" x14ac:dyDescent="0.2">
      <c r="A104" s="2" t="s">
        <v>51</v>
      </c>
      <c r="J104" s="5"/>
      <c r="K104" s="15" t="s">
        <v>9</v>
      </c>
      <c r="L104" s="16" t="s">
        <v>19</v>
      </c>
      <c r="N104" s="2" t="s">
        <v>23</v>
      </c>
      <c r="O104" s="17"/>
    </row>
    <row r="105" spans="1:16" s="2" customFormat="1" ht="14.25" customHeight="1" x14ac:dyDescent="0.2">
      <c r="A105" s="2" t="s">
        <v>52</v>
      </c>
      <c r="J105" s="5"/>
      <c r="K105" s="18" t="s">
        <v>11</v>
      </c>
      <c r="L105" s="19">
        <v>20617000</v>
      </c>
      <c r="M105" s="20"/>
      <c r="N105" s="21" t="s">
        <v>22</v>
      </c>
      <c r="O105" s="22">
        <v>0.91</v>
      </c>
      <c r="P105" s="23" t="s">
        <v>23</v>
      </c>
    </row>
    <row r="106" spans="1:16" s="2" customFormat="1" ht="14.25" customHeight="1" x14ac:dyDescent="0.2">
      <c r="J106" s="5"/>
      <c r="K106" s="18" t="s">
        <v>201</v>
      </c>
      <c r="L106" s="19">
        <v>479000</v>
      </c>
      <c r="M106" s="20"/>
      <c r="N106" s="21"/>
      <c r="O106" s="22"/>
      <c r="P106" s="23"/>
    </row>
    <row r="107" spans="1:16" s="2" customFormat="1" ht="14.25" customHeight="1" x14ac:dyDescent="0.2">
      <c r="J107" s="5"/>
      <c r="K107" s="18" t="s">
        <v>24</v>
      </c>
      <c r="L107" s="19">
        <v>3700000</v>
      </c>
      <c r="M107" s="20"/>
      <c r="N107" s="21" t="s">
        <v>20</v>
      </c>
      <c r="O107" s="22">
        <v>0.09</v>
      </c>
      <c r="P107" s="23" t="s">
        <v>42</v>
      </c>
    </row>
    <row r="108" spans="1:16" s="2" customFormat="1" ht="14.25" customHeight="1" x14ac:dyDescent="0.2">
      <c r="J108" s="5"/>
      <c r="K108" s="18" t="s">
        <v>27</v>
      </c>
      <c r="L108" s="19">
        <v>1831000</v>
      </c>
      <c r="M108" s="20"/>
      <c r="N108" s="21"/>
      <c r="P108" s="23"/>
    </row>
    <row r="109" spans="1:16" s="2" customFormat="1" ht="14.25" customHeight="1" x14ac:dyDescent="0.2">
      <c r="J109" s="5"/>
      <c r="K109" s="18" t="s">
        <v>10</v>
      </c>
      <c r="L109" s="19">
        <v>923000</v>
      </c>
      <c r="M109" s="20"/>
      <c r="N109" s="24"/>
      <c r="P109" s="23" t="s">
        <v>43</v>
      </c>
    </row>
    <row r="110" spans="1:16" s="2" customFormat="1" ht="14.25" customHeight="1" x14ac:dyDescent="0.2">
      <c r="J110" s="5"/>
      <c r="K110" s="18" t="s">
        <v>12</v>
      </c>
      <c r="L110" s="19">
        <v>1320000</v>
      </c>
      <c r="M110" s="20"/>
      <c r="N110" s="24"/>
      <c r="O110" s="24"/>
      <c r="P110" s="25"/>
    </row>
    <row r="111" spans="1:16" s="2" customFormat="1" ht="14.25" customHeight="1" x14ac:dyDescent="0.2">
      <c r="J111" s="5"/>
      <c r="K111" s="18" t="s">
        <v>13</v>
      </c>
      <c r="L111" s="19">
        <v>150000</v>
      </c>
      <c r="M111" s="20"/>
      <c r="N111" s="24"/>
      <c r="O111" s="24"/>
      <c r="P111" s="25"/>
    </row>
    <row r="112" spans="1:16" s="2" customFormat="1" ht="14.25" customHeight="1" x14ac:dyDescent="0.2">
      <c r="J112" s="5"/>
      <c r="K112" s="18" t="s">
        <v>14</v>
      </c>
      <c r="L112" s="19">
        <v>155000</v>
      </c>
      <c r="M112" s="20"/>
      <c r="N112" s="24"/>
      <c r="O112" s="24"/>
      <c r="P112" s="25"/>
    </row>
    <row r="113" spans="10:16" s="2" customFormat="1" ht="14.25" customHeight="1" x14ac:dyDescent="0.2">
      <c r="J113" s="5"/>
      <c r="K113" s="18" t="s">
        <v>28</v>
      </c>
      <c r="L113" s="19">
        <v>638000</v>
      </c>
      <c r="M113" s="20"/>
      <c r="N113" s="24"/>
      <c r="O113" s="24"/>
      <c r="P113" s="25"/>
    </row>
    <row r="114" spans="10:16" s="2" customFormat="1" ht="14.25" customHeight="1" x14ac:dyDescent="0.2">
      <c r="J114" s="5"/>
      <c r="K114" s="18" t="s">
        <v>15</v>
      </c>
      <c r="L114" s="19">
        <v>810000</v>
      </c>
      <c r="M114" s="20"/>
      <c r="N114" s="24"/>
      <c r="O114" s="24"/>
      <c r="P114" s="25"/>
    </row>
    <row r="115" spans="10:16" s="2" customFormat="1" ht="14.25" customHeight="1" x14ac:dyDescent="0.2">
      <c r="J115" s="5" t="s">
        <v>26</v>
      </c>
      <c r="K115" s="18" t="s">
        <v>29</v>
      </c>
      <c r="L115" s="19">
        <v>200000</v>
      </c>
      <c r="M115" s="20"/>
      <c r="N115" s="24"/>
      <c r="O115" s="24"/>
      <c r="P115" s="25"/>
    </row>
    <row r="116" spans="10:16" s="2" customFormat="1" ht="14.25" customHeight="1" x14ac:dyDescent="0.2">
      <c r="J116" s="5"/>
      <c r="K116" s="18" t="s">
        <v>30</v>
      </c>
      <c r="L116" s="19">
        <v>210000</v>
      </c>
      <c r="M116" s="20"/>
      <c r="N116" s="24"/>
      <c r="O116" s="24"/>
      <c r="P116" s="25"/>
    </row>
    <row r="117" spans="10:16" s="2" customFormat="1" ht="14.25" customHeight="1" x14ac:dyDescent="0.2">
      <c r="J117" s="5"/>
      <c r="K117" s="18" t="s">
        <v>16</v>
      </c>
      <c r="L117" s="19">
        <v>2400000</v>
      </c>
      <c r="M117" s="20"/>
      <c r="N117" s="24"/>
      <c r="O117" s="24"/>
      <c r="P117" s="25"/>
    </row>
    <row r="118" spans="10:16" s="2" customFormat="1" ht="14.25" customHeight="1" x14ac:dyDescent="0.2">
      <c r="J118" s="5"/>
      <c r="K118" s="18" t="s">
        <v>31</v>
      </c>
      <c r="L118" s="19">
        <v>330000</v>
      </c>
      <c r="M118" s="20"/>
      <c r="N118" s="24"/>
      <c r="O118" s="24"/>
      <c r="P118" s="25"/>
    </row>
    <row r="119" spans="10:16" s="2" customFormat="1" ht="14.25" customHeight="1" x14ac:dyDescent="0.2">
      <c r="J119" s="5"/>
      <c r="K119" s="18" t="s">
        <v>32</v>
      </c>
      <c r="L119" s="19">
        <v>107000</v>
      </c>
      <c r="M119" s="20"/>
      <c r="N119" s="24"/>
      <c r="O119" s="24"/>
      <c r="P119" s="25"/>
    </row>
    <row r="120" spans="10:16" s="2" customFormat="1" ht="14.25" customHeight="1" x14ac:dyDescent="0.2">
      <c r="J120" s="5" t="s">
        <v>40</v>
      </c>
      <c r="K120" s="18" t="s">
        <v>41</v>
      </c>
      <c r="L120" s="19">
        <v>260000</v>
      </c>
      <c r="M120" s="20"/>
      <c r="N120" s="24"/>
      <c r="O120" s="24"/>
      <c r="P120" s="25"/>
    </row>
    <row r="121" spans="10:16" s="2" customFormat="1" ht="14.25" customHeight="1" x14ac:dyDescent="0.2">
      <c r="J121" s="5"/>
      <c r="K121" s="18" t="s">
        <v>33</v>
      </c>
      <c r="L121" s="19">
        <v>601000</v>
      </c>
      <c r="M121" s="20"/>
      <c r="N121" s="24"/>
      <c r="O121" s="24"/>
      <c r="P121" s="25"/>
    </row>
    <row r="122" spans="10:16" s="2" customFormat="1" ht="14.25" customHeight="1" x14ac:dyDescent="0.2">
      <c r="J122" s="5"/>
      <c r="K122" s="18" t="s">
        <v>39</v>
      </c>
      <c r="L122" s="19">
        <v>371000</v>
      </c>
      <c r="M122" s="20"/>
      <c r="N122" s="24"/>
      <c r="O122" s="24"/>
      <c r="P122" s="25"/>
    </row>
    <row r="123" spans="10:16" s="2" customFormat="1" ht="14.25" customHeight="1" x14ac:dyDescent="0.2">
      <c r="J123" s="5"/>
      <c r="K123" s="18" t="s">
        <v>34</v>
      </c>
      <c r="L123" s="19">
        <v>644000</v>
      </c>
      <c r="M123" s="20"/>
      <c r="N123" s="24"/>
      <c r="O123" s="24"/>
      <c r="P123" s="25"/>
    </row>
    <row r="124" spans="10:16" s="2" customFormat="1" ht="14.25" customHeight="1" x14ac:dyDescent="0.2">
      <c r="J124" s="5">
        <f>SUM(C57:I57)</f>
        <v>5402099</v>
      </c>
      <c r="K124" s="18" t="s">
        <v>35</v>
      </c>
      <c r="L124" s="19">
        <v>1070000</v>
      </c>
      <c r="M124" s="20"/>
      <c r="N124" s="24"/>
      <c r="O124" s="24"/>
      <c r="P124" s="25"/>
    </row>
    <row r="125" spans="10:16" s="2" customFormat="1" ht="14.25" customHeight="1" x14ac:dyDescent="0.2">
      <c r="J125" s="5"/>
      <c r="K125" s="18" t="s">
        <v>36</v>
      </c>
      <c r="L125" s="19">
        <v>870000</v>
      </c>
      <c r="M125" s="20"/>
      <c r="N125" s="24"/>
      <c r="O125" s="24"/>
      <c r="P125" s="25"/>
    </row>
    <row r="126" spans="10:16" s="2" customFormat="1" ht="14.25" customHeight="1" x14ac:dyDescent="0.2">
      <c r="J126" s="5"/>
      <c r="K126" s="18" t="s">
        <v>17</v>
      </c>
      <c r="L126" s="19">
        <v>2000</v>
      </c>
      <c r="M126" s="20"/>
      <c r="N126" s="24"/>
      <c r="O126" s="24"/>
      <c r="P126" s="25"/>
    </row>
    <row r="127" spans="10:16" s="2" customFormat="1" ht="14.25" customHeight="1" x14ac:dyDescent="0.2">
      <c r="J127" s="5"/>
      <c r="K127" s="18" t="s">
        <v>202</v>
      </c>
      <c r="L127" s="19">
        <v>1182984</v>
      </c>
      <c r="M127" s="20"/>
      <c r="N127" s="24"/>
      <c r="O127" s="24"/>
      <c r="P127" s="25"/>
    </row>
    <row r="128" spans="10:16" s="2" customFormat="1" ht="14.25" customHeight="1" x14ac:dyDescent="0.2">
      <c r="J128" s="5"/>
      <c r="K128" s="18" t="s">
        <v>18</v>
      </c>
      <c r="L128" s="19">
        <v>10000</v>
      </c>
      <c r="M128" s="20"/>
      <c r="N128" s="24"/>
      <c r="O128" s="24"/>
      <c r="P128" s="25"/>
    </row>
    <row r="129" spans="10:16" s="2" customFormat="1" ht="15.75" customHeight="1" x14ac:dyDescent="0.2">
      <c r="J129" s="5"/>
      <c r="K129" s="26" t="s">
        <v>21</v>
      </c>
      <c r="L129" s="27">
        <f>SUM(L105:L128)</f>
        <v>38880984</v>
      </c>
      <c r="M129" s="28"/>
      <c r="N129" s="29"/>
      <c r="O129" s="24"/>
      <c r="P129" s="25"/>
    </row>
    <row r="130" spans="10:16" s="2" customFormat="1" ht="15.75" customHeight="1" x14ac:dyDescent="0.2">
      <c r="J130" s="5"/>
      <c r="K130" s="30"/>
      <c r="L130" s="24"/>
      <c r="M130" s="24"/>
      <c r="N130" s="24"/>
      <c r="O130" s="24"/>
      <c r="P130" s="25"/>
    </row>
    <row r="131" spans="10:16" s="2" customFormat="1" ht="15.75" customHeight="1" x14ac:dyDescent="0.2">
      <c r="J131" s="5"/>
      <c r="K131" s="30"/>
      <c r="L131" s="24"/>
      <c r="M131" s="24"/>
      <c r="N131" s="24"/>
      <c r="O131" s="24"/>
      <c r="P131" s="25"/>
    </row>
    <row r="132" spans="10:16" s="2" customFormat="1" ht="15.75" customHeight="1" x14ac:dyDescent="0.2">
      <c r="J132" s="5"/>
      <c r="K132" s="30"/>
      <c r="L132" s="24"/>
      <c r="M132" s="24"/>
      <c r="N132" s="24"/>
      <c r="O132" s="24"/>
      <c r="P132" s="25"/>
    </row>
    <row r="133" spans="10:16" s="2" customFormat="1" ht="15.75" customHeight="1" x14ac:dyDescent="0.2">
      <c r="J133" s="5"/>
      <c r="K133" s="30"/>
      <c r="L133" s="24"/>
      <c r="M133" s="24"/>
      <c r="N133" s="24"/>
      <c r="O133" s="24"/>
      <c r="P133" s="25"/>
    </row>
    <row r="134" spans="10:16" s="2" customFormat="1" ht="15.75" customHeight="1" x14ac:dyDescent="0.2">
      <c r="J134" s="5"/>
      <c r="K134" s="30"/>
      <c r="L134" s="24"/>
      <c r="M134" s="24"/>
      <c r="N134" s="24"/>
      <c r="O134" s="25"/>
      <c r="P134" s="25"/>
    </row>
    <row r="135" spans="10:16" s="2" customFormat="1" ht="15.75" customHeight="1" x14ac:dyDescent="0.2">
      <c r="J135" s="5"/>
      <c r="K135" s="30"/>
      <c r="L135" s="24"/>
      <c r="M135" s="24"/>
      <c r="N135" s="24"/>
      <c r="O135" s="25"/>
      <c r="P135" s="25"/>
    </row>
    <row r="136" spans="10:16" s="2" customFormat="1" ht="15.75" customHeight="1" x14ac:dyDescent="0.2">
      <c r="J136" s="5"/>
      <c r="K136" s="30"/>
      <c r="L136" s="24"/>
      <c r="M136" s="24"/>
      <c r="N136" s="24"/>
      <c r="O136" s="25"/>
      <c r="P136" s="25"/>
    </row>
    <row r="137" spans="10:16" s="2" customFormat="1" ht="15.75" customHeight="1" x14ac:dyDescent="0.2">
      <c r="J137" s="5"/>
      <c r="K137" s="30"/>
      <c r="L137" s="24"/>
      <c r="M137" s="24"/>
      <c r="N137" s="24"/>
      <c r="O137" s="25"/>
      <c r="P137" s="25"/>
    </row>
    <row r="138" spans="10:16" s="2" customFormat="1" ht="15.75" customHeight="1" x14ac:dyDescent="0.2">
      <c r="J138" s="5"/>
      <c r="K138" s="30"/>
      <c r="L138" s="24"/>
      <c r="M138" s="24"/>
      <c r="N138" s="24"/>
      <c r="O138" s="25"/>
      <c r="P138" s="25"/>
    </row>
    <row r="139" spans="10:16" s="2" customFormat="1" ht="15.75" customHeight="1" x14ac:dyDescent="0.2">
      <c r="J139" s="5"/>
      <c r="K139" s="30"/>
      <c r="L139" s="24"/>
      <c r="M139" s="24"/>
      <c r="N139" s="24"/>
      <c r="O139" s="25"/>
      <c r="P139" s="25"/>
    </row>
    <row r="140" spans="10:16" s="2" customFormat="1" ht="15.75" customHeight="1" x14ac:dyDescent="0.2">
      <c r="J140" s="5"/>
      <c r="K140" s="30"/>
      <c r="L140" s="24"/>
      <c r="M140" s="24"/>
      <c r="N140" s="24"/>
      <c r="O140" s="25"/>
      <c r="P140" s="25"/>
    </row>
    <row r="141" spans="10:16" s="2" customFormat="1" ht="15.75" customHeight="1" x14ac:dyDescent="0.2">
      <c r="J141" s="5"/>
      <c r="K141" s="30"/>
      <c r="L141" s="24"/>
      <c r="M141" s="24"/>
      <c r="N141" s="24"/>
      <c r="O141" s="25"/>
      <c r="P141" s="25"/>
    </row>
    <row r="142" spans="10:16" s="2" customFormat="1" ht="15.75" customHeight="1" x14ac:dyDescent="0.2">
      <c r="J142" s="5"/>
      <c r="K142" s="30"/>
      <c r="L142" s="24"/>
      <c r="M142" s="24"/>
      <c r="N142" s="24"/>
      <c r="O142" s="25"/>
      <c r="P142" s="25"/>
    </row>
    <row r="143" spans="10:16" s="2" customFormat="1" ht="15.75" customHeight="1" x14ac:dyDescent="0.2">
      <c r="J143" s="5"/>
      <c r="K143" s="30"/>
      <c r="L143" s="24"/>
      <c r="M143" s="24"/>
      <c r="N143" s="24"/>
      <c r="O143" s="25"/>
      <c r="P143" s="25"/>
    </row>
    <row r="144" spans="10:16" s="2" customFormat="1" ht="15.75" customHeight="1" x14ac:dyDescent="0.2">
      <c r="J144" s="5"/>
      <c r="K144" s="30"/>
      <c r="L144" s="24"/>
      <c r="M144" s="24"/>
      <c r="N144" s="24"/>
      <c r="O144" s="25"/>
      <c r="P144" s="25"/>
    </row>
    <row r="145" spans="1:16" s="2" customFormat="1" ht="15.75" customHeight="1" x14ac:dyDescent="0.2">
      <c r="J145" s="5"/>
      <c r="K145" s="30"/>
      <c r="L145" s="24"/>
      <c r="M145" s="24"/>
      <c r="N145" s="24"/>
      <c r="O145" s="25"/>
      <c r="P145" s="25"/>
    </row>
    <row r="146" spans="1:16" s="2" customFormat="1" ht="15.75" customHeight="1" x14ac:dyDescent="0.2">
      <c r="J146" s="5"/>
      <c r="K146" s="30"/>
      <c r="L146" s="24"/>
      <c r="M146" s="24"/>
      <c r="N146" s="24"/>
      <c r="O146" s="25"/>
      <c r="P146" s="25"/>
    </row>
    <row r="147" spans="1:16" s="2" customFormat="1" ht="15.75" customHeight="1" x14ac:dyDescent="0.2">
      <c r="J147" s="5"/>
      <c r="K147" s="30"/>
      <c r="L147" s="24"/>
      <c r="M147" s="24"/>
      <c r="N147" s="24"/>
      <c r="O147" s="25"/>
      <c r="P147" s="25"/>
    </row>
    <row r="148" spans="1:16" s="2" customFormat="1" ht="15.75" customHeight="1" x14ac:dyDescent="0.2">
      <c r="J148" s="5">
        <f>SUM(C82:I82)</f>
        <v>63818984</v>
      </c>
      <c r="K148" s="30"/>
      <c r="L148" s="24"/>
      <c r="M148" s="24"/>
      <c r="N148" s="24"/>
      <c r="O148" s="25"/>
      <c r="P148" s="25"/>
    </row>
    <row r="149" spans="1:16" s="2" customFormat="1" ht="15.75" customHeight="1" x14ac:dyDescent="0.2">
      <c r="J149" s="5" t="e">
        <f>SUM(#REF!)</f>
        <v>#REF!</v>
      </c>
      <c r="K149" s="30"/>
      <c r="L149" s="24"/>
      <c r="M149" s="24"/>
      <c r="N149" s="24"/>
      <c r="O149" s="25"/>
      <c r="P149" s="25"/>
    </row>
    <row r="150" spans="1:16" s="2" customFormat="1" ht="15.75" customHeight="1" x14ac:dyDescent="0.2">
      <c r="J150" s="5"/>
      <c r="K150" s="30"/>
      <c r="L150" s="24"/>
      <c r="M150" s="24"/>
      <c r="N150" s="24"/>
      <c r="O150" s="25"/>
      <c r="P150" s="25"/>
    </row>
    <row r="151" spans="1:16" s="2" customFormat="1" ht="15.75" customHeight="1" x14ac:dyDescent="0.2">
      <c r="J151" s="5"/>
      <c r="K151" s="30"/>
      <c r="L151" s="24"/>
      <c r="M151" s="24"/>
      <c r="N151" s="24"/>
      <c r="O151" s="25"/>
      <c r="P151" s="25"/>
    </row>
    <row r="152" spans="1:16" s="2" customFormat="1" ht="15.75" customHeight="1" x14ac:dyDescent="0.2">
      <c r="J152" s="5">
        <f>SUM(C89:I89)</f>
        <v>0</v>
      </c>
      <c r="K152" s="31"/>
      <c r="L152" s="32"/>
      <c r="M152" s="32"/>
      <c r="N152" s="32"/>
    </row>
    <row r="153" spans="1:16" s="2" customFormat="1" ht="15.75" customHeight="1" x14ac:dyDescent="0.2">
      <c r="J153" s="5"/>
      <c r="K153" s="5"/>
    </row>
    <row r="154" spans="1:16" s="2" customFormat="1" ht="15.75" customHeight="1" x14ac:dyDescent="0.2">
      <c r="J154" s="5"/>
      <c r="K154" s="5"/>
    </row>
    <row r="155" spans="1:16" s="2" customFormat="1" ht="15.75" customHeight="1" x14ac:dyDescent="0.2">
      <c r="J155" s="5"/>
      <c r="K155" s="5"/>
    </row>
    <row r="156" spans="1:16" s="7" customFormat="1" ht="15.75" customHeight="1" x14ac:dyDescent="0.2">
      <c r="A156" s="2"/>
      <c r="B156" s="2"/>
      <c r="C156" s="2"/>
      <c r="D156" s="2"/>
      <c r="E156" s="2"/>
      <c r="F156" s="2"/>
      <c r="G156" s="2"/>
      <c r="H156" s="2"/>
      <c r="I156" s="2"/>
      <c r="J156" s="6">
        <f>SUM(C95:I95)</f>
        <v>0</v>
      </c>
      <c r="K156" s="6"/>
    </row>
    <row r="157" spans="1:16" s="7" customFormat="1" ht="15.75" customHeight="1" x14ac:dyDescent="0.2">
      <c r="A157" s="2"/>
      <c r="B157" s="2"/>
      <c r="C157" s="2"/>
      <c r="D157" s="2"/>
      <c r="E157" s="2"/>
      <c r="F157" s="2"/>
      <c r="G157" s="2"/>
      <c r="H157" s="2"/>
      <c r="I157" s="2"/>
      <c r="J157" s="6"/>
      <c r="K157" s="6"/>
    </row>
    <row r="158" spans="1:16" s="7" customFormat="1" ht="15.75" customHeight="1" x14ac:dyDescent="0.2">
      <c r="A158" s="2"/>
      <c r="B158" s="2"/>
      <c r="C158" s="2"/>
      <c r="D158" s="2"/>
      <c r="E158" s="2"/>
      <c r="F158" s="2"/>
      <c r="G158" s="2"/>
      <c r="H158" s="2"/>
      <c r="I158" s="2"/>
      <c r="J158" s="6"/>
      <c r="K158" s="6"/>
    </row>
    <row r="159" spans="1:16" s="2" customFormat="1" ht="15.75" customHeight="1" x14ac:dyDescent="0.2">
      <c r="J159" s="5"/>
      <c r="K159" s="5"/>
    </row>
    <row r="160" spans="1:16" s="7" customFormat="1" ht="15.75" customHeight="1" x14ac:dyDescent="0.2">
      <c r="A160" s="2"/>
      <c r="B160" s="2"/>
      <c r="C160" s="2"/>
      <c r="D160" s="2"/>
      <c r="E160" s="2"/>
      <c r="F160" s="2"/>
      <c r="G160" s="2"/>
      <c r="H160" s="2"/>
      <c r="I160" s="2"/>
      <c r="J160" s="5">
        <f>SUM(C100:I100)</f>
        <v>0</v>
      </c>
      <c r="K160" s="6"/>
    </row>
    <row r="161" spans="1:11" s="7" customFormat="1" ht="15.75" customHeight="1" x14ac:dyDescent="0.2">
      <c r="A161" s="2"/>
      <c r="B161" s="2"/>
      <c r="C161" s="2"/>
      <c r="D161" s="2"/>
      <c r="E161" s="2"/>
      <c r="F161" s="2"/>
      <c r="G161" s="2"/>
      <c r="H161" s="2"/>
      <c r="I161" s="2"/>
      <c r="J161" s="5">
        <f>SUM(C103:I103)</f>
        <v>0</v>
      </c>
      <c r="K161" s="6"/>
    </row>
    <row r="162" spans="1:11" s="7" customFormat="1" ht="15.75" customHeight="1" x14ac:dyDescent="0.2">
      <c r="A162" s="2"/>
      <c r="B162" s="2"/>
      <c r="C162" s="2"/>
      <c r="D162" s="2"/>
      <c r="E162" s="2"/>
      <c r="F162" s="2"/>
      <c r="G162" s="2"/>
      <c r="H162" s="2"/>
      <c r="I162" s="2"/>
      <c r="J162" s="6"/>
      <c r="K162" s="6"/>
    </row>
    <row r="163" spans="1:11" s="7" customFormat="1" ht="15.75" customHeight="1" x14ac:dyDescent="0.2">
      <c r="A163" s="2"/>
      <c r="B163" s="2"/>
      <c r="C163" s="2"/>
      <c r="D163" s="2"/>
      <c r="E163" s="2"/>
      <c r="F163" s="2"/>
      <c r="G163" s="2"/>
      <c r="H163" s="2"/>
      <c r="I163" s="2"/>
      <c r="J163" s="6"/>
      <c r="K163" s="6"/>
    </row>
    <row r="164" spans="1:11" s="7" customFormat="1" ht="15.75" customHeight="1" x14ac:dyDescent="0.2">
      <c r="A164" s="2"/>
      <c r="B164" s="2"/>
      <c r="C164" s="2"/>
      <c r="D164" s="2"/>
      <c r="E164" s="2"/>
      <c r="F164" s="2"/>
      <c r="G164" s="2"/>
      <c r="H164" s="2"/>
      <c r="I164" s="2"/>
      <c r="J164" s="5" t="e">
        <f>SUM(#REF!)</f>
        <v>#REF!</v>
      </c>
      <c r="K164" s="6"/>
    </row>
    <row r="165" spans="1:11" s="2" customFormat="1" ht="15.75" customHeight="1" x14ac:dyDescent="0.2">
      <c r="J165" s="6"/>
      <c r="K165" s="5"/>
    </row>
    <row r="166" spans="1:11" s="2" customFormat="1" ht="15.75" customHeight="1" x14ac:dyDescent="0.2">
      <c r="J166" s="6"/>
      <c r="K166" s="5"/>
    </row>
    <row r="167" spans="1:11" s="2" customFormat="1" ht="15.75" customHeight="1" x14ac:dyDescent="0.2">
      <c r="J167" s="6"/>
      <c r="K167" s="5"/>
    </row>
    <row r="168" spans="1:11" s="2" customFormat="1" ht="15.75" customHeight="1" x14ac:dyDescent="0.2">
      <c r="J168" s="5"/>
      <c r="K168" s="5"/>
    </row>
    <row r="169" spans="1:11" s="2" customFormat="1" ht="15.75" customHeight="1" x14ac:dyDescent="0.2">
      <c r="J169" s="5"/>
      <c r="K169" s="5"/>
    </row>
    <row r="170" spans="1:11" s="2" customFormat="1" ht="15.75" customHeight="1" x14ac:dyDescent="0.2">
      <c r="J170" s="5"/>
      <c r="K170" s="5"/>
    </row>
    <row r="171" spans="1:11" s="2" customFormat="1" ht="15.75" customHeight="1" x14ac:dyDescent="0.2">
      <c r="J171" s="5"/>
      <c r="K171" s="5"/>
    </row>
    <row r="172" spans="1:11" s="2" customFormat="1" x14ac:dyDescent="0.2"/>
    <row r="173" spans="1:11" s="2" customFormat="1" x14ac:dyDescent="0.2"/>
    <row r="174" spans="1:11" s="2" customFormat="1" x14ac:dyDescent="0.2"/>
    <row r="175" spans="1:11" s="2" customFormat="1" x14ac:dyDescent="0.2"/>
    <row r="176" spans="1:11" s="2" customFormat="1" x14ac:dyDescent="0.2"/>
    <row r="177" s="2" customFormat="1" x14ac:dyDescent="0.2"/>
    <row r="178" s="2" customFormat="1" x14ac:dyDescent="0.2"/>
    <row r="179" s="2" customFormat="1" x14ac:dyDescent="0.2"/>
    <row r="180" s="2" customFormat="1" x14ac:dyDescent="0.2"/>
    <row r="181" s="2" customFormat="1" x14ac:dyDescent="0.2"/>
    <row r="182" s="2" customFormat="1" x14ac:dyDescent="0.2"/>
    <row r="183" s="2" customFormat="1" x14ac:dyDescent="0.2"/>
    <row r="184" s="2" customFormat="1" x14ac:dyDescent="0.2"/>
    <row r="185" s="2" customFormat="1" x14ac:dyDescent="0.2"/>
    <row r="186" s="2" customFormat="1" x14ac:dyDescent="0.2"/>
    <row r="187" s="2" customFormat="1" x14ac:dyDescent="0.2"/>
    <row r="188" s="2" customFormat="1" x14ac:dyDescent="0.2"/>
    <row r="189" s="2" customFormat="1" x14ac:dyDescent="0.2"/>
    <row r="190" s="2" customFormat="1" x14ac:dyDescent="0.2"/>
    <row r="191" s="2" customFormat="1" x14ac:dyDescent="0.2"/>
    <row r="192" s="2" customFormat="1" x14ac:dyDescent="0.2"/>
    <row r="193" spans="1:9" s="2" customFormat="1" x14ac:dyDescent="0.2"/>
    <row r="194" spans="1:9" s="2" customFormat="1" x14ac:dyDescent="0.2"/>
    <row r="195" spans="1:9" s="2" customFormat="1" x14ac:dyDescent="0.2"/>
    <row r="196" spans="1:9" s="2" customFormat="1" x14ac:dyDescent="0.2"/>
    <row r="197" spans="1:9" s="2" customFormat="1" x14ac:dyDescent="0.2"/>
    <row r="198" spans="1:9" s="2" customFormat="1" x14ac:dyDescent="0.2"/>
    <row r="199" spans="1:9" s="2" customFormat="1" x14ac:dyDescent="0.2"/>
    <row r="200" spans="1:9" s="2" customFormat="1" x14ac:dyDescent="0.2"/>
    <row r="201" spans="1:9" s="2" customFormat="1" x14ac:dyDescent="0.2"/>
    <row r="202" spans="1:9" s="2" customFormat="1" x14ac:dyDescent="0.2"/>
    <row r="203" spans="1:9" s="2" customFormat="1" x14ac:dyDescent="0.2"/>
    <row r="204" spans="1:9" s="2" customFormat="1" x14ac:dyDescent="0.2"/>
    <row r="205" spans="1:9" s="2" customFormat="1" x14ac:dyDescent="0.2"/>
    <row r="206" spans="1:9" s="2" customFormat="1" x14ac:dyDescent="0.2">
      <c r="A206"/>
      <c r="B206"/>
      <c r="C206"/>
      <c r="D206"/>
      <c r="E206"/>
      <c r="F206"/>
      <c r="G206"/>
      <c r="H206"/>
      <c r="I206"/>
    </row>
    <row r="207" spans="1:9" s="2" customFormat="1" x14ac:dyDescent="0.2">
      <c r="A207"/>
      <c r="B207"/>
      <c r="C207"/>
      <c r="D207"/>
      <c r="E207"/>
      <c r="F207"/>
      <c r="G207"/>
      <c r="H207"/>
      <c r="I207"/>
    </row>
    <row r="208" spans="1:9" s="2" customFormat="1" x14ac:dyDescent="0.2">
      <c r="A208"/>
      <c r="B208"/>
      <c r="C208"/>
      <c r="D208"/>
      <c r="E208"/>
      <c r="F208"/>
      <c r="G208"/>
      <c r="H208"/>
      <c r="I208"/>
    </row>
    <row r="209" spans="1:9" s="2" customFormat="1" x14ac:dyDescent="0.2">
      <c r="A209"/>
      <c r="B209"/>
      <c r="C209"/>
      <c r="D209"/>
      <c r="E209"/>
      <c r="F209"/>
      <c r="G209"/>
      <c r="H209"/>
      <c r="I209"/>
    </row>
    <row r="210" spans="1:9" s="2" customFormat="1" x14ac:dyDescent="0.2">
      <c r="A210"/>
      <c r="B210"/>
      <c r="C210"/>
      <c r="D210"/>
      <c r="E210"/>
      <c r="F210"/>
      <c r="G210"/>
      <c r="H210"/>
      <c r="I210"/>
    </row>
    <row r="211" spans="1:9" s="2" customFormat="1" x14ac:dyDescent="0.2">
      <c r="A211"/>
      <c r="B211"/>
      <c r="C211"/>
      <c r="D211"/>
      <c r="E211"/>
      <c r="F211"/>
      <c r="G211"/>
      <c r="H211"/>
      <c r="I211"/>
    </row>
    <row r="212" spans="1:9" s="2" customFormat="1" x14ac:dyDescent="0.2">
      <c r="A212"/>
      <c r="B212"/>
      <c r="C212"/>
      <c r="D212"/>
      <c r="E212"/>
      <c r="F212"/>
      <c r="G212"/>
      <c r="H212"/>
      <c r="I212"/>
    </row>
    <row r="213" spans="1:9" s="2" customFormat="1" x14ac:dyDescent="0.2">
      <c r="A213"/>
      <c r="B213"/>
      <c r="C213"/>
      <c r="D213"/>
      <c r="E213"/>
      <c r="F213"/>
      <c r="G213"/>
      <c r="H213"/>
      <c r="I213"/>
    </row>
    <row r="214" spans="1:9" s="2" customFormat="1" x14ac:dyDescent="0.2">
      <c r="A214"/>
      <c r="B214"/>
      <c r="C214"/>
      <c r="D214"/>
      <c r="E214"/>
      <c r="F214"/>
      <c r="G214"/>
      <c r="H214"/>
      <c r="I214"/>
    </row>
    <row r="215" spans="1:9" s="2" customFormat="1" x14ac:dyDescent="0.2">
      <c r="A215"/>
      <c r="B215"/>
      <c r="C215"/>
      <c r="D215"/>
      <c r="E215"/>
      <c r="F215"/>
      <c r="G215"/>
      <c r="H215"/>
      <c r="I215"/>
    </row>
    <row r="216" spans="1:9" s="2" customFormat="1" x14ac:dyDescent="0.2">
      <c r="A216"/>
      <c r="B216"/>
      <c r="C216"/>
      <c r="D216"/>
      <c r="E216"/>
      <c r="F216"/>
      <c r="G216"/>
      <c r="H216"/>
      <c r="I216"/>
    </row>
    <row r="217" spans="1:9" s="2" customFormat="1" x14ac:dyDescent="0.2">
      <c r="A217"/>
      <c r="B217"/>
      <c r="C217"/>
      <c r="D217"/>
      <c r="E217"/>
      <c r="F217"/>
      <c r="G217"/>
      <c r="H217"/>
      <c r="I217"/>
    </row>
    <row r="218" spans="1:9" s="2" customFormat="1" x14ac:dyDescent="0.2">
      <c r="A218"/>
      <c r="B218"/>
      <c r="C218"/>
      <c r="D218"/>
      <c r="E218"/>
      <c r="F218"/>
      <c r="G218"/>
      <c r="H218"/>
      <c r="I218"/>
    </row>
    <row r="219" spans="1:9" s="2" customFormat="1" x14ac:dyDescent="0.2">
      <c r="A219"/>
      <c r="B219"/>
      <c r="C219"/>
      <c r="D219"/>
      <c r="E219"/>
      <c r="F219"/>
      <c r="G219"/>
      <c r="H219"/>
      <c r="I219"/>
    </row>
    <row r="220" spans="1:9" s="2" customFormat="1" x14ac:dyDescent="0.2">
      <c r="A220"/>
      <c r="B220"/>
      <c r="C220"/>
      <c r="D220"/>
      <c r="E220"/>
      <c r="F220"/>
      <c r="G220"/>
      <c r="H220"/>
      <c r="I220"/>
    </row>
    <row r="221" spans="1:9" s="2" customFormat="1" x14ac:dyDescent="0.2">
      <c r="A221"/>
      <c r="B221"/>
      <c r="C221"/>
      <c r="D221"/>
      <c r="E221"/>
      <c r="F221"/>
      <c r="G221"/>
      <c r="H221"/>
      <c r="I221"/>
    </row>
    <row r="222" spans="1:9" s="2" customFormat="1" x14ac:dyDescent="0.2">
      <c r="A222"/>
      <c r="B222"/>
      <c r="C222"/>
      <c r="D222"/>
      <c r="E222"/>
      <c r="F222"/>
      <c r="G222"/>
      <c r="H222"/>
      <c r="I222"/>
    </row>
    <row r="223" spans="1:9" s="2" customFormat="1" x14ac:dyDescent="0.2">
      <c r="A223"/>
      <c r="B223"/>
      <c r="C223"/>
      <c r="D223"/>
      <c r="E223"/>
      <c r="F223"/>
      <c r="G223"/>
      <c r="H223"/>
      <c r="I223"/>
    </row>
    <row r="224" spans="1:9" s="2" customFormat="1" x14ac:dyDescent="0.2">
      <c r="A224"/>
      <c r="B224"/>
      <c r="C224"/>
      <c r="D224"/>
      <c r="E224"/>
      <c r="F224"/>
      <c r="G224"/>
      <c r="H224"/>
      <c r="I224"/>
    </row>
    <row r="225" spans="1:9" s="2" customFormat="1" x14ac:dyDescent="0.2">
      <c r="A225"/>
      <c r="B225"/>
      <c r="C225"/>
      <c r="D225"/>
      <c r="E225"/>
      <c r="F225"/>
      <c r="G225"/>
      <c r="H225"/>
      <c r="I225"/>
    </row>
    <row r="226" spans="1:9" s="2" customFormat="1" x14ac:dyDescent="0.2">
      <c r="A226"/>
      <c r="B226"/>
      <c r="C226"/>
      <c r="D226"/>
      <c r="E226"/>
      <c r="F226"/>
      <c r="G226"/>
      <c r="H226"/>
      <c r="I226"/>
    </row>
    <row r="227" spans="1:9" s="2" customFormat="1" x14ac:dyDescent="0.2">
      <c r="A227"/>
      <c r="B227"/>
      <c r="C227"/>
      <c r="D227"/>
      <c r="E227"/>
      <c r="F227"/>
      <c r="G227"/>
      <c r="H227"/>
      <c r="I227"/>
    </row>
    <row r="228" spans="1:9" s="2" customFormat="1" x14ac:dyDescent="0.2">
      <c r="A228"/>
      <c r="B228"/>
      <c r="C228"/>
      <c r="D228"/>
      <c r="E228"/>
      <c r="F228"/>
      <c r="G228"/>
      <c r="H228"/>
      <c r="I228"/>
    </row>
    <row r="229" spans="1:9" s="2" customFormat="1" x14ac:dyDescent="0.2">
      <c r="A229"/>
      <c r="B229"/>
      <c r="C229"/>
      <c r="D229"/>
      <c r="E229"/>
      <c r="F229"/>
      <c r="G229"/>
      <c r="H229"/>
      <c r="I229"/>
    </row>
    <row r="230" spans="1:9" s="2" customFormat="1" x14ac:dyDescent="0.2">
      <c r="A230"/>
      <c r="B230"/>
      <c r="C230"/>
      <c r="D230"/>
      <c r="E230"/>
      <c r="F230"/>
      <c r="G230"/>
      <c r="H230"/>
      <c r="I230"/>
    </row>
    <row r="231" spans="1:9" s="2" customFormat="1" x14ac:dyDescent="0.2">
      <c r="A231"/>
      <c r="B231"/>
      <c r="C231"/>
      <c r="D231"/>
      <c r="E231"/>
      <c r="F231"/>
      <c r="G231"/>
      <c r="H231"/>
      <c r="I231"/>
    </row>
    <row r="232" spans="1:9" s="2" customFormat="1" x14ac:dyDescent="0.2">
      <c r="A232"/>
      <c r="B232"/>
      <c r="C232"/>
      <c r="D232"/>
      <c r="E232"/>
      <c r="F232"/>
      <c r="G232"/>
      <c r="H232"/>
      <c r="I232"/>
    </row>
    <row r="233" spans="1:9" s="2" customFormat="1" x14ac:dyDescent="0.2">
      <c r="A233"/>
      <c r="B233"/>
      <c r="C233"/>
      <c r="D233"/>
      <c r="E233"/>
      <c r="F233"/>
      <c r="G233"/>
      <c r="H233"/>
      <c r="I233"/>
    </row>
    <row r="234" spans="1:9" s="2" customFormat="1" x14ac:dyDescent="0.2">
      <c r="A234"/>
      <c r="B234"/>
      <c r="C234"/>
      <c r="D234"/>
      <c r="E234"/>
      <c r="F234"/>
      <c r="G234"/>
      <c r="H234"/>
      <c r="I234"/>
    </row>
    <row r="235" spans="1:9" s="2" customFormat="1" x14ac:dyDescent="0.2">
      <c r="A235"/>
      <c r="B235"/>
      <c r="C235"/>
      <c r="D235"/>
      <c r="E235"/>
      <c r="F235"/>
      <c r="G235"/>
      <c r="H235"/>
      <c r="I235"/>
    </row>
    <row r="236" spans="1:9" s="2" customFormat="1" x14ac:dyDescent="0.2">
      <c r="A236"/>
      <c r="B236"/>
      <c r="C236"/>
      <c r="D236"/>
      <c r="E236"/>
      <c r="F236"/>
      <c r="G236"/>
      <c r="H236"/>
      <c r="I236"/>
    </row>
    <row r="237" spans="1:9" s="2" customFormat="1" x14ac:dyDescent="0.2">
      <c r="A237"/>
      <c r="B237"/>
      <c r="C237"/>
      <c r="D237"/>
      <c r="E237"/>
      <c r="F237"/>
      <c r="G237"/>
      <c r="H237"/>
      <c r="I237"/>
    </row>
    <row r="238" spans="1:9" s="2" customFormat="1" x14ac:dyDescent="0.2">
      <c r="A238"/>
      <c r="B238"/>
      <c r="C238"/>
      <c r="D238"/>
      <c r="E238"/>
      <c r="F238"/>
      <c r="G238"/>
      <c r="H238"/>
      <c r="I238"/>
    </row>
    <row r="239" spans="1:9" s="2" customFormat="1" x14ac:dyDescent="0.2">
      <c r="A239"/>
      <c r="B239"/>
      <c r="C239"/>
      <c r="D239"/>
      <c r="E239"/>
      <c r="F239"/>
      <c r="G239"/>
      <c r="H239"/>
      <c r="I239"/>
    </row>
    <row r="240" spans="1:9" s="2" customFormat="1" x14ac:dyDescent="0.2">
      <c r="A240"/>
      <c r="B240"/>
      <c r="C240"/>
      <c r="D240"/>
      <c r="E240"/>
      <c r="F240"/>
      <c r="G240"/>
      <c r="H240"/>
      <c r="I240"/>
    </row>
    <row r="241" spans="1:9" s="2" customFormat="1" x14ac:dyDescent="0.2">
      <c r="A241"/>
      <c r="B241"/>
      <c r="C241"/>
      <c r="D241"/>
      <c r="E241"/>
      <c r="F241"/>
      <c r="G241"/>
      <c r="H241"/>
      <c r="I241"/>
    </row>
    <row r="242" spans="1:9" s="2" customFormat="1" x14ac:dyDescent="0.2">
      <c r="A242"/>
      <c r="B242"/>
      <c r="C242"/>
      <c r="D242"/>
      <c r="E242"/>
      <c r="F242"/>
      <c r="G242"/>
      <c r="H242"/>
      <c r="I242"/>
    </row>
    <row r="243" spans="1:9" s="2" customFormat="1" x14ac:dyDescent="0.2">
      <c r="A243"/>
      <c r="B243"/>
      <c r="C243"/>
      <c r="D243"/>
      <c r="E243"/>
      <c r="F243"/>
      <c r="G243"/>
      <c r="H243"/>
      <c r="I243"/>
    </row>
    <row r="244" spans="1:9" s="2" customFormat="1" x14ac:dyDescent="0.2">
      <c r="A244"/>
      <c r="B244"/>
      <c r="C244"/>
      <c r="D244"/>
      <c r="E244"/>
      <c r="F244"/>
      <c r="G244"/>
      <c r="H244"/>
      <c r="I244"/>
    </row>
    <row r="245" spans="1:9" s="2" customFormat="1" x14ac:dyDescent="0.2">
      <c r="A245"/>
      <c r="B245"/>
      <c r="C245"/>
      <c r="D245"/>
      <c r="E245"/>
      <c r="F245"/>
      <c r="G245"/>
      <c r="H245"/>
      <c r="I245"/>
    </row>
    <row r="246" spans="1:9" s="2" customFormat="1" x14ac:dyDescent="0.2">
      <c r="A246"/>
      <c r="B246"/>
      <c r="C246"/>
      <c r="D246"/>
      <c r="E246"/>
      <c r="F246"/>
      <c r="G246"/>
      <c r="H246"/>
      <c r="I246"/>
    </row>
    <row r="247" spans="1:9" s="2" customFormat="1" x14ac:dyDescent="0.2">
      <c r="A247"/>
      <c r="B247"/>
      <c r="C247"/>
      <c r="D247"/>
      <c r="E247"/>
      <c r="F247"/>
      <c r="G247"/>
      <c r="H247"/>
      <c r="I247"/>
    </row>
    <row r="248" spans="1:9" s="2" customFormat="1" x14ac:dyDescent="0.2">
      <c r="A248"/>
      <c r="B248"/>
      <c r="C248"/>
      <c r="D248"/>
      <c r="E248"/>
      <c r="F248"/>
      <c r="G248"/>
      <c r="H248"/>
      <c r="I248"/>
    </row>
    <row r="249" spans="1:9" s="2" customFormat="1" x14ac:dyDescent="0.2">
      <c r="A249"/>
      <c r="B249"/>
      <c r="C249"/>
      <c r="D249"/>
      <c r="E249"/>
      <c r="F249"/>
      <c r="G249"/>
      <c r="H249"/>
      <c r="I249"/>
    </row>
    <row r="250" spans="1:9" s="2" customFormat="1" x14ac:dyDescent="0.2">
      <c r="A250"/>
      <c r="B250"/>
      <c r="C250"/>
      <c r="D250"/>
      <c r="E250"/>
      <c r="F250"/>
      <c r="G250"/>
      <c r="H250"/>
      <c r="I250"/>
    </row>
    <row r="251" spans="1:9" s="2" customFormat="1" x14ac:dyDescent="0.2">
      <c r="A251"/>
      <c r="B251"/>
      <c r="C251"/>
      <c r="D251"/>
      <c r="E251"/>
      <c r="F251"/>
      <c r="G251"/>
      <c r="H251"/>
      <c r="I251"/>
    </row>
    <row r="252" spans="1:9" s="2" customFormat="1" x14ac:dyDescent="0.2">
      <c r="A252"/>
      <c r="B252"/>
      <c r="C252"/>
      <c r="D252"/>
      <c r="E252"/>
      <c r="F252"/>
      <c r="G252"/>
      <c r="H252"/>
      <c r="I252"/>
    </row>
    <row r="253" spans="1:9" s="2" customFormat="1" x14ac:dyDescent="0.2">
      <c r="A253"/>
      <c r="B253"/>
      <c r="C253"/>
      <c r="D253"/>
      <c r="E253"/>
      <c r="F253"/>
      <c r="G253"/>
      <c r="H253"/>
      <c r="I253"/>
    </row>
    <row r="254" spans="1:9" s="2" customFormat="1" x14ac:dyDescent="0.2">
      <c r="A254"/>
      <c r="B254"/>
      <c r="C254"/>
      <c r="D254"/>
      <c r="E254"/>
      <c r="F254"/>
      <c r="G254"/>
      <c r="H254"/>
      <c r="I254"/>
    </row>
    <row r="255" spans="1:9" s="2" customFormat="1" x14ac:dyDescent="0.2">
      <c r="A255"/>
      <c r="B255"/>
      <c r="C255"/>
      <c r="D255"/>
      <c r="E255"/>
      <c r="F255"/>
      <c r="G255"/>
      <c r="H255"/>
      <c r="I255"/>
    </row>
    <row r="256" spans="1:9" s="2" customFormat="1" x14ac:dyDescent="0.2">
      <c r="A256"/>
      <c r="B256"/>
      <c r="C256"/>
      <c r="D256"/>
      <c r="E256"/>
      <c r="F256"/>
      <c r="G256"/>
      <c r="H256"/>
      <c r="I256"/>
    </row>
    <row r="257" spans="1:9" s="2" customFormat="1" x14ac:dyDescent="0.2">
      <c r="A257"/>
      <c r="B257"/>
      <c r="C257"/>
      <c r="D257"/>
      <c r="E257"/>
      <c r="F257"/>
      <c r="G257"/>
      <c r="H257"/>
      <c r="I257"/>
    </row>
    <row r="258" spans="1:9" s="2" customFormat="1" x14ac:dyDescent="0.2">
      <c r="A258"/>
      <c r="B258"/>
      <c r="C258"/>
      <c r="D258"/>
      <c r="E258"/>
      <c r="F258"/>
      <c r="G258"/>
      <c r="H258"/>
      <c r="I258"/>
    </row>
    <row r="259" spans="1:9" s="2" customFormat="1" x14ac:dyDescent="0.2">
      <c r="A259"/>
      <c r="B259"/>
      <c r="C259"/>
      <c r="D259"/>
      <c r="E259"/>
      <c r="F259"/>
      <c r="G259"/>
      <c r="H259"/>
      <c r="I259"/>
    </row>
    <row r="260" spans="1:9" s="2" customFormat="1" x14ac:dyDescent="0.2">
      <c r="A260"/>
      <c r="B260"/>
      <c r="C260"/>
      <c r="D260"/>
      <c r="E260"/>
      <c r="F260"/>
      <c r="G260"/>
      <c r="H260"/>
      <c r="I260"/>
    </row>
    <row r="261" spans="1:9" s="2" customFormat="1" x14ac:dyDescent="0.2">
      <c r="A261"/>
      <c r="B261"/>
      <c r="C261"/>
      <c r="D261"/>
      <c r="E261"/>
      <c r="F261"/>
      <c r="G261"/>
      <c r="H261"/>
      <c r="I261"/>
    </row>
    <row r="262" spans="1:9" s="2" customFormat="1" x14ac:dyDescent="0.2">
      <c r="A262"/>
      <c r="B262"/>
      <c r="C262"/>
      <c r="D262"/>
      <c r="E262"/>
      <c r="F262"/>
      <c r="G262"/>
      <c r="H262"/>
      <c r="I262"/>
    </row>
    <row r="263" spans="1:9" s="2" customFormat="1" x14ac:dyDescent="0.2">
      <c r="A263"/>
      <c r="B263"/>
      <c r="C263"/>
      <c r="D263"/>
      <c r="E263"/>
      <c r="F263"/>
      <c r="G263"/>
      <c r="H263"/>
      <c r="I263"/>
    </row>
    <row r="264" spans="1:9" s="2" customFormat="1" x14ac:dyDescent="0.2">
      <c r="A264"/>
      <c r="B264"/>
      <c r="C264"/>
      <c r="D264"/>
      <c r="E264"/>
      <c r="F264"/>
      <c r="G264"/>
      <c r="H264"/>
      <c r="I264"/>
    </row>
    <row r="265" spans="1:9" s="2" customFormat="1" x14ac:dyDescent="0.2">
      <c r="A265"/>
      <c r="B265"/>
      <c r="C265"/>
      <c r="D265"/>
      <c r="E265"/>
      <c r="F265"/>
      <c r="G265"/>
      <c r="H265"/>
      <c r="I265"/>
    </row>
    <row r="266" spans="1:9" s="2" customFormat="1" x14ac:dyDescent="0.2">
      <c r="A266"/>
      <c r="B266"/>
      <c r="C266"/>
      <c r="D266"/>
      <c r="E266"/>
      <c r="F266"/>
      <c r="G266"/>
      <c r="H266"/>
      <c r="I266"/>
    </row>
  </sheetData>
  <mergeCells count="6">
    <mergeCell ref="A1:I1"/>
    <mergeCell ref="A4:A5"/>
    <mergeCell ref="B4:B5"/>
    <mergeCell ref="C4:D4"/>
    <mergeCell ref="E4:G4"/>
    <mergeCell ref="I4:I5"/>
  </mergeCells>
  <phoneticPr fontId="2"/>
  <printOptions horizontalCentered="1"/>
  <pageMargins left="0.25" right="0.25" top="0.75" bottom="0.75" header="0.3" footer="0.3"/>
  <pageSetup paperSize="9" scale="85" fitToHeight="0" orientation="portrait" r:id="rId1"/>
  <headerFooter>
    <oddFooter>&amp;L&amp;8&amp;Z&amp;F&amp;A&amp;D&amp;T&amp;P／&amp;N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18</vt:i4>
      </vt:variant>
    </vt:vector>
  </HeadingPairs>
  <TitlesOfParts>
    <vt:vector size="29" baseType="lpstr">
      <vt:lpstr>29年総務委員会予算(損益） (29.3.3)</vt:lpstr>
      <vt:lpstr>27年総務委員会予算(損益） (27.3.31)</vt:lpstr>
      <vt:lpstr>27年総務委員会予算(損益） (27.3.11)  </vt:lpstr>
      <vt:lpstr>25年予算・理事会用（損益） (25.4.19)   (5</vt:lpstr>
      <vt:lpstr>25年予算・常任理事会用（損益） (25.3.21) </vt:lpstr>
      <vt:lpstr>25年予算・前年追加（損益） (25.3.14)   (3)</vt:lpstr>
      <vt:lpstr>26年総務委員会予算(損益） (26.2.6)  </vt:lpstr>
      <vt:lpstr>25年議案書用予算（収支） (25.2.28) </vt:lpstr>
      <vt:lpstr>25年議案書用予算(損益） (25.3.22)  </vt:lpstr>
      <vt:lpstr>Sheet2</vt:lpstr>
      <vt:lpstr>Sheet3</vt:lpstr>
      <vt:lpstr>'25年議案書用予算（収支） (25.2.28) '!Print_Area</vt:lpstr>
      <vt:lpstr>'25年議案書用予算(損益） (25.3.22)  '!Print_Area</vt:lpstr>
      <vt:lpstr>'25年予算・常任理事会用（損益） (25.3.21) '!Print_Area</vt:lpstr>
      <vt:lpstr>'25年予算・前年追加（損益） (25.3.14)   (3)'!Print_Area</vt:lpstr>
      <vt:lpstr>'25年予算・理事会用（損益） (25.4.19)   (5'!Print_Area</vt:lpstr>
      <vt:lpstr>'26年総務委員会予算(損益） (26.2.6)  '!Print_Area</vt:lpstr>
      <vt:lpstr>'27年総務委員会予算(損益） (27.3.11)  '!Print_Area</vt:lpstr>
      <vt:lpstr>'27年総務委員会予算(損益） (27.3.31)'!Print_Area</vt:lpstr>
      <vt:lpstr>'29年総務委員会予算(損益） (29.3.3)'!Print_Area</vt:lpstr>
      <vt:lpstr>'25年議案書用予算（収支） (25.2.28) '!Print_Titles</vt:lpstr>
      <vt:lpstr>'25年議案書用予算(損益） (25.3.22)  '!Print_Titles</vt:lpstr>
      <vt:lpstr>'25年予算・常任理事会用（損益） (25.3.21) '!Print_Titles</vt:lpstr>
      <vt:lpstr>'25年予算・前年追加（損益） (25.3.14)   (3)'!Print_Titles</vt:lpstr>
      <vt:lpstr>'25年予算・理事会用（損益） (25.4.19)   (5'!Print_Titles</vt:lpstr>
      <vt:lpstr>'26年総務委員会予算(損益） (26.2.6)  '!Print_Titles</vt:lpstr>
      <vt:lpstr>'27年総務委員会予算(損益） (27.3.11)  '!Print_Titles</vt:lpstr>
      <vt:lpstr>'27年総務委員会予算(損益） (27.3.31)'!Print_Titles</vt:lpstr>
      <vt:lpstr>'29年総務委員会予算(損益） (29.3.3)'!Print_Titles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2019-09-02T02:39:41Z</dcterms:modified>
</cp:coreProperties>
</file>