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 tabRatio="607" activeTab="2"/>
  </bookViews>
  <sheets>
    <sheet name="31年総務委員会予算(損益） (31.1.25)" sheetId="29" r:id="rId1"/>
    <sheet name="根本修正H31.4.10" sheetId="30" r:id="rId2"/>
    <sheet name="根本修正H31.4.17" sheetId="31" r:id="rId3"/>
    <sheet name="Sheet2" sheetId="2" r:id="rId4"/>
    <sheet name="Sheet3" sheetId="3" r:id="rId5"/>
  </sheets>
  <definedNames>
    <definedName name="_xlnm.Print_Area" localSheetId="0">'31年総務委員会予算(損益） (31.1.25)'!$A$1:$J$108</definedName>
    <definedName name="_xlnm.Print_Area" localSheetId="1">根本修正H31.4.10!$A$1:$J$108</definedName>
    <definedName name="_xlnm.Print_Area" localSheetId="2">根本修正H31.4.17!$A$1:$J$108</definedName>
    <definedName name="_xlnm.Print_Titles" localSheetId="0">'31年総務委員会予算(損益） (31.1.25)'!$4:$5</definedName>
    <definedName name="_xlnm.Print_Titles" localSheetId="1">根本修正H31.4.10!$4:$5</definedName>
    <definedName name="_xlnm.Print_Titles" localSheetId="2">根本修正H31.4.17!$4:$5</definedName>
  </definedNames>
  <calcPr calcId="152511" fullPrecision="0"/>
</workbook>
</file>

<file path=xl/calcChain.xml><?xml version="1.0" encoding="utf-8"?>
<calcChain xmlns="http://schemas.openxmlformats.org/spreadsheetml/2006/main">
  <c r="K167" i="31" l="1"/>
  <c r="K164" i="31"/>
  <c r="K163" i="31"/>
  <c r="K159" i="31"/>
  <c r="K155" i="31"/>
  <c r="K152" i="31"/>
  <c r="M132" i="31"/>
  <c r="K106" i="31"/>
  <c r="E102" i="31"/>
  <c r="E101" i="31"/>
  <c r="E100" i="31"/>
  <c r="E99" i="31"/>
  <c r="J94" i="31"/>
  <c r="I94" i="31"/>
  <c r="H94" i="31"/>
  <c r="F94" i="31"/>
  <c r="E94" i="31"/>
  <c r="D94" i="31"/>
  <c r="C94" i="31"/>
  <c r="F85" i="31"/>
  <c r="C84" i="31"/>
  <c r="J84" i="31" s="1"/>
  <c r="C83" i="31"/>
  <c r="J83" i="31" s="1"/>
  <c r="C82" i="31"/>
  <c r="J82" i="31" s="1"/>
  <c r="C81" i="31"/>
  <c r="J81" i="31" s="1"/>
  <c r="C80" i="31"/>
  <c r="J80" i="31" s="1"/>
  <c r="C79" i="31"/>
  <c r="J79" i="31" s="1"/>
  <c r="C78" i="31"/>
  <c r="J78" i="31" s="1"/>
  <c r="C77" i="31"/>
  <c r="J77" i="31" s="1"/>
  <c r="C76" i="31"/>
  <c r="J76" i="31" s="1"/>
  <c r="J75" i="31"/>
  <c r="J74" i="31"/>
  <c r="C74" i="31"/>
  <c r="J73" i="31"/>
  <c r="C73" i="31"/>
  <c r="J72" i="31"/>
  <c r="C72" i="31"/>
  <c r="J71" i="31"/>
  <c r="C71" i="31"/>
  <c r="J70" i="31"/>
  <c r="C70" i="31"/>
  <c r="J69" i="31"/>
  <c r="C69" i="31"/>
  <c r="J68" i="31"/>
  <c r="C68" i="31"/>
  <c r="J67" i="31"/>
  <c r="C67" i="31"/>
  <c r="J66" i="31"/>
  <c r="C66" i="31"/>
  <c r="J65" i="31"/>
  <c r="C65" i="31"/>
  <c r="J64" i="31"/>
  <c r="C64" i="31"/>
  <c r="J63" i="31"/>
  <c r="C63" i="31"/>
  <c r="J62" i="31"/>
  <c r="C62" i="31"/>
  <c r="J61" i="31"/>
  <c r="C61" i="31"/>
  <c r="J60" i="31"/>
  <c r="C60" i="31"/>
  <c r="B59" i="31"/>
  <c r="B85" i="31" s="1"/>
  <c r="C58" i="31"/>
  <c r="I57" i="31"/>
  <c r="E57" i="31"/>
  <c r="C57" i="31"/>
  <c r="I56" i="31"/>
  <c r="E56" i="31"/>
  <c r="C56" i="31"/>
  <c r="C55" i="31"/>
  <c r="I54" i="31"/>
  <c r="E54" i="31"/>
  <c r="C54" i="31"/>
  <c r="I53" i="31"/>
  <c r="C53" i="31" s="1"/>
  <c r="E53" i="31"/>
  <c r="I52" i="31"/>
  <c r="E52" i="31"/>
  <c r="C52" i="31" s="1"/>
  <c r="C51" i="31"/>
  <c r="C50" i="31"/>
  <c r="C48" i="31"/>
  <c r="I47" i="31"/>
  <c r="E47" i="31"/>
  <c r="C47" i="31"/>
  <c r="C46" i="31"/>
  <c r="I45" i="31"/>
  <c r="E45" i="31"/>
  <c r="C45" i="31"/>
  <c r="C44" i="31"/>
  <c r="I43" i="31"/>
  <c r="E43" i="31"/>
  <c r="C43" i="31"/>
  <c r="I42" i="31"/>
  <c r="C42" i="31" s="1"/>
  <c r="E42" i="31"/>
  <c r="I41" i="31"/>
  <c r="E41" i="31"/>
  <c r="C41" i="31" s="1"/>
  <c r="I40" i="31"/>
  <c r="E40" i="31"/>
  <c r="C40" i="31"/>
  <c r="I39" i="31"/>
  <c r="E39" i="31"/>
  <c r="C39" i="31"/>
  <c r="I38" i="31"/>
  <c r="C38" i="31" s="1"/>
  <c r="E38" i="31"/>
  <c r="I37" i="31"/>
  <c r="E37" i="31"/>
  <c r="C37" i="31" s="1"/>
  <c r="I36" i="31"/>
  <c r="E36" i="31"/>
  <c r="C36" i="31"/>
  <c r="C35" i="31"/>
  <c r="I34" i="31"/>
  <c r="E34" i="31"/>
  <c r="C34" i="31"/>
  <c r="I33" i="31"/>
  <c r="E33" i="31"/>
  <c r="C33" i="31"/>
  <c r="I32" i="31"/>
  <c r="I31" i="31" s="1"/>
  <c r="I85" i="31" s="1"/>
  <c r="I86" i="31" s="1"/>
  <c r="I88" i="31" s="1"/>
  <c r="I95" i="31" s="1"/>
  <c r="E32" i="31"/>
  <c r="C32" i="31" s="1"/>
  <c r="C31" i="31" s="1"/>
  <c r="H31" i="31"/>
  <c r="H85" i="31" s="1"/>
  <c r="F31" i="31"/>
  <c r="D31" i="31"/>
  <c r="D85" i="31" s="1"/>
  <c r="B31" i="31"/>
  <c r="J29" i="31"/>
  <c r="H26" i="31"/>
  <c r="K26" i="31" s="1"/>
  <c r="C26" i="31"/>
  <c r="J22" i="31"/>
  <c r="H22" i="31"/>
  <c r="E22" i="31"/>
  <c r="K22" i="31" s="1"/>
  <c r="C22" i="31"/>
  <c r="B22" i="31"/>
  <c r="D19" i="31"/>
  <c r="D16" i="31" s="1"/>
  <c r="D17" i="31"/>
  <c r="H16" i="31"/>
  <c r="F16" i="31"/>
  <c r="F29" i="31" s="1"/>
  <c r="F86" i="31" s="1"/>
  <c r="F88" i="31" s="1"/>
  <c r="F95" i="31" s="1"/>
  <c r="C16" i="31"/>
  <c r="B16" i="31"/>
  <c r="B29" i="31" s="1"/>
  <c r="B86" i="31" s="1"/>
  <c r="B88" i="31" s="1"/>
  <c r="B95" i="31" s="1"/>
  <c r="K13" i="31"/>
  <c r="J13" i="31"/>
  <c r="H13" i="31"/>
  <c r="H29" i="31" s="1"/>
  <c r="H86" i="31" s="1"/>
  <c r="H88" i="31" s="1"/>
  <c r="H95" i="31" s="1"/>
  <c r="E13" i="31"/>
  <c r="C13" i="31"/>
  <c r="E11" i="31"/>
  <c r="K11" i="31" s="1"/>
  <c r="C11" i="31"/>
  <c r="K9" i="31"/>
  <c r="E9" i="31"/>
  <c r="E29" i="31" s="1"/>
  <c r="C9" i="31"/>
  <c r="C29" i="31" s="1"/>
  <c r="J59" i="31" l="1"/>
  <c r="K16" i="31"/>
  <c r="D29" i="31"/>
  <c r="E31" i="31"/>
  <c r="E85" i="31" s="1"/>
  <c r="K31" i="31"/>
  <c r="C59" i="31"/>
  <c r="C85" i="31" s="1"/>
  <c r="C86" i="31" s="1"/>
  <c r="C88" i="31" s="1"/>
  <c r="C95" i="31" s="1"/>
  <c r="C97" i="31" s="1"/>
  <c r="C106" i="31" s="1"/>
  <c r="C106" i="30"/>
  <c r="C97" i="30"/>
  <c r="B95" i="30"/>
  <c r="B88" i="30"/>
  <c r="K167" i="30"/>
  <c r="K164" i="30"/>
  <c r="K163" i="30"/>
  <c r="K159" i="30"/>
  <c r="K155" i="30"/>
  <c r="K152" i="30"/>
  <c r="M132" i="30"/>
  <c r="K106" i="30"/>
  <c r="E102" i="30"/>
  <c r="E101" i="30"/>
  <c r="E100" i="30"/>
  <c r="E99" i="30"/>
  <c r="J94" i="30"/>
  <c r="I94" i="30"/>
  <c r="H94" i="30"/>
  <c r="F94" i="30"/>
  <c r="E94" i="30"/>
  <c r="D94" i="30"/>
  <c r="C94" i="30"/>
  <c r="H85" i="30"/>
  <c r="F85" i="30"/>
  <c r="J84" i="30"/>
  <c r="C84" i="30"/>
  <c r="C83" i="30"/>
  <c r="J83" i="30" s="1"/>
  <c r="C82" i="30"/>
  <c r="J82" i="30" s="1"/>
  <c r="C81" i="30"/>
  <c r="J81" i="30" s="1"/>
  <c r="C80" i="30"/>
  <c r="J80" i="30" s="1"/>
  <c r="C79" i="30"/>
  <c r="J79" i="30" s="1"/>
  <c r="C78" i="30"/>
  <c r="J78" i="30" s="1"/>
  <c r="C77" i="30"/>
  <c r="J77" i="30" s="1"/>
  <c r="C76" i="30"/>
  <c r="J76" i="30" s="1"/>
  <c r="J75" i="30"/>
  <c r="J74" i="30"/>
  <c r="C74" i="30"/>
  <c r="C73" i="30"/>
  <c r="J73" i="30" s="1"/>
  <c r="J72" i="30"/>
  <c r="C72" i="30"/>
  <c r="C71" i="30"/>
  <c r="J71" i="30" s="1"/>
  <c r="J70" i="30"/>
  <c r="C70" i="30"/>
  <c r="C69" i="30"/>
  <c r="J69" i="30" s="1"/>
  <c r="J68" i="30"/>
  <c r="C68" i="30"/>
  <c r="C67" i="30"/>
  <c r="J67" i="30" s="1"/>
  <c r="J66" i="30"/>
  <c r="C66" i="30"/>
  <c r="C65" i="30"/>
  <c r="J65" i="30" s="1"/>
  <c r="J64" i="30"/>
  <c r="C64" i="30"/>
  <c r="C63" i="30"/>
  <c r="J63" i="30" s="1"/>
  <c r="J62" i="30"/>
  <c r="C62" i="30"/>
  <c r="C61" i="30"/>
  <c r="J61" i="30" s="1"/>
  <c r="J60" i="30"/>
  <c r="C60" i="30"/>
  <c r="B59" i="30"/>
  <c r="B85" i="30" s="1"/>
  <c r="C58" i="30"/>
  <c r="I57" i="30"/>
  <c r="E57" i="30"/>
  <c r="C57" i="30"/>
  <c r="I56" i="30"/>
  <c r="E56" i="30"/>
  <c r="C56" i="30"/>
  <c r="C55" i="30"/>
  <c r="I54" i="30"/>
  <c r="E54" i="30"/>
  <c r="C54" i="30"/>
  <c r="I53" i="30"/>
  <c r="E53" i="30"/>
  <c r="C53" i="30" s="1"/>
  <c r="I52" i="30"/>
  <c r="E52" i="30"/>
  <c r="C52" i="30" s="1"/>
  <c r="C51" i="30"/>
  <c r="C50" i="30"/>
  <c r="C48" i="30"/>
  <c r="I47" i="30"/>
  <c r="E47" i="30"/>
  <c r="C47" i="30"/>
  <c r="C46" i="30"/>
  <c r="I45" i="30"/>
  <c r="E45" i="30"/>
  <c r="C45" i="30"/>
  <c r="C44" i="30"/>
  <c r="I43" i="30"/>
  <c r="E43" i="30"/>
  <c r="C43" i="30"/>
  <c r="I42" i="30"/>
  <c r="E42" i="30"/>
  <c r="C42" i="30" s="1"/>
  <c r="I41" i="30"/>
  <c r="E41" i="30"/>
  <c r="C41" i="30" s="1"/>
  <c r="I40" i="30"/>
  <c r="E40" i="30"/>
  <c r="C40" i="30"/>
  <c r="I39" i="30"/>
  <c r="E39" i="30"/>
  <c r="C39" i="30"/>
  <c r="I38" i="30"/>
  <c r="E38" i="30"/>
  <c r="C38" i="30" s="1"/>
  <c r="I37" i="30"/>
  <c r="E37" i="30"/>
  <c r="C37" i="30" s="1"/>
  <c r="I36" i="30"/>
  <c r="E36" i="30"/>
  <c r="C36" i="30"/>
  <c r="C35" i="30"/>
  <c r="I34" i="30"/>
  <c r="E34" i="30"/>
  <c r="C34" i="30"/>
  <c r="I33" i="30"/>
  <c r="E33" i="30"/>
  <c r="C33" i="30"/>
  <c r="I32" i="30"/>
  <c r="E32" i="30"/>
  <c r="C32" i="30" s="1"/>
  <c r="C31" i="30" s="1"/>
  <c r="I31" i="30"/>
  <c r="I85" i="30" s="1"/>
  <c r="I86" i="30" s="1"/>
  <c r="I88" i="30" s="1"/>
  <c r="I95" i="30" s="1"/>
  <c r="H31" i="30"/>
  <c r="F31" i="30"/>
  <c r="D31" i="30"/>
  <c r="D85" i="30" s="1"/>
  <c r="B31" i="30"/>
  <c r="J29" i="30"/>
  <c r="H26" i="30"/>
  <c r="K26" i="30" s="1"/>
  <c r="C26" i="30"/>
  <c r="J22" i="30"/>
  <c r="H22" i="30"/>
  <c r="E22" i="30"/>
  <c r="K22" i="30" s="1"/>
  <c r="C22" i="30"/>
  <c r="B22" i="30"/>
  <c r="D19" i="30"/>
  <c r="D16" i="30" s="1"/>
  <c r="D17" i="30"/>
  <c r="H16" i="30"/>
  <c r="F16" i="30"/>
  <c r="F29" i="30" s="1"/>
  <c r="F86" i="30" s="1"/>
  <c r="F88" i="30" s="1"/>
  <c r="F95" i="30" s="1"/>
  <c r="C16" i="30"/>
  <c r="B16" i="30"/>
  <c r="B29" i="30" s="1"/>
  <c r="K13" i="30"/>
  <c r="J13" i="30"/>
  <c r="H13" i="30"/>
  <c r="H29" i="30" s="1"/>
  <c r="H86" i="30" s="1"/>
  <c r="H88" i="30" s="1"/>
  <c r="H95" i="30" s="1"/>
  <c r="E13" i="30"/>
  <c r="E29" i="30" s="1"/>
  <c r="C13" i="30"/>
  <c r="K11" i="30"/>
  <c r="E11" i="30"/>
  <c r="C11" i="30"/>
  <c r="K9" i="30"/>
  <c r="E9" i="30"/>
  <c r="C9" i="30"/>
  <c r="C29" i="30" s="1"/>
  <c r="D86" i="31" l="1"/>
  <c r="K29" i="31"/>
  <c r="K127" i="31"/>
  <c r="J85" i="31"/>
  <c r="J86" i="31" s="1"/>
  <c r="J88" i="31" s="1"/>
  <c r="J95" i="31" s="1"/>
  <c r="K85" i="31"/>
  <c r="E86" i="31"/>
  <c r="E88" i="31" s="1"/>
  <c r="E95" i="31" s="1"/>
  <c r="B86" i="30"/>
  <c r="J59" i="30"/>
  <c r="K16" i="30"/>
  <c r="D29" i="30"/>
  <c r="E31" i="30"/>
  <c r="E85" i="30" s="1"/>
  <c r="E86" i="30" s="1"/>
  <c r="E88" i="30" s="1"/>
  <c r="E95" i="30" s="1"/>
  <c r="K31" i="30"/>
  <c r="C59" i="30"/>
  <c r="C85" i="30" s="1"/>
  <c r="C86" i="30" s="1"/>
  <c r="C88" i="30" s="1"/>
  <c r="C95" i="30" s="1"/>
  <c r="J13" i="29"/>
  <c r="K151" i="31" l="1"/>
  <c r="K86" i="31"/>
  <c r="D88" i="31"/>
  <c r="K127" i="30"/>
  <c r="J85" i="30"/>
  <c r="J86" i="30" s="1"/>
  <c r="J88" i="30" s="1"/>
  <c r="J95" i="30" s="1"/>
  <c r="K151" i="30"/>
  <c r="D86" i="30"/>
  <c r="K29" i="30"/>
  <c r="C78" i="29"/>
  <c r="J78" i="29" s="1"/>
  <c r="D95" i="31" l="1"/>
  <c r="K95" i="31" s="1"/>
  <c r="K88" i="31"/>
  <c r="D88" i="30"/>
  <c r="K86" i="30"/>
  <c r="K85" i="30"/>
  <c r="J22" i="29"/>
  <c r="B22" i="29"/>
  <c r="H22" i="29"/>
  <c r="D95" i="30" l="1"/>
  <c r="K95" i="30" s="1"/>
  <c r="K88" i="30"/>
  <c r="B59" i="29"/>
  <c r="C77" i="29" l="1"/>
  <c r="C63" i="29"/>
  <c r="C81" i="29"/>
  <c r="J81" i="29" s="1"/>
  <c r="B31" i="29" l="1"/>
  <c r="B85" i="29" s="1"/>
  <c r="D19" i="29" l="1"/>
  <c r="D17" i="29"/>
  <c r="C26" i="29" l="1"/>
  <c r="C22" i="29"/>
  <c r="C16" i="29"/>
  <c r="C13" i="29"/>
  <c r="I42" i="29" l="1"/>
  <c r="I43" i="29"/>
  <c r="K167" i="29" l="1"/>
  <c r="K164" i="29"/>
  <c r="K163" i="29"/>
  <c r="K159" i="29"/>
  <c r="K155" i="29"/>
  <c r="K152" i="29"/>
  <c r="M132" i="29"/>
  <c r="K106" i="29"/>
  <c r="E102" i="29"/>
  <c r="E101" i="29"/>
  <c r="E100" i="29"/>
  <c r="E99" i="29"/>
  <c r="J94" i="29"/>
  <c r="I94" i="29"/>
  <c r="H94" i="29"/>
  <c r="F94" i="29"/>
  <c r="E94" i="29"/>
  <c r="D94" i="29"/>
  <c r="C94" i="29"/>
  <c r="C84" i="29"/>
  <c r="J84" i="29" s="1"/>
  <c r="C83" i="29"/>
  <c r="J83" i="29" s="1"/>
  <c r="C82" i="29"/>
  <c r="J82" i="29" s="1"/>
  <c r="C80" i="29"/>
  <c r="J80" i="29" s="1"/>
  <c r="C79" i="29"/>
  <c r="J79" i="29" s="1"/>
  <c r="J77" i="29"/>
  <c r="C76" i="29"/>
  <c r="J76" i="29" s="1"/>
  <c r="J75" i="29"/>
  <c r="C74" i="29"/>
  <c r="J74" i="29" s="1"/>
  <c r="C73" i="29"/>
  <c r="J73" i="29" s="1"/>
  <c r="C72" i="29"/>
  <c r="J72" i="29" s="1"/>
  <c r="C71" i="29"/>
  <c r="J71" i="29" s="1"/>
  <c r="C70" i="29"/>
  <c r="J70" i="29" s="1"/>
  <c r="C69" i="29"/>
  <c r="J69" i="29" s="1"/>
  <c r="C68" i="29"/>
  <c r="J68" i="29" s="1"/>
  <c r="C67" i="29"/>
  <c r="J67" i="29" s="1"/>
  <c r="C66" i="29"/>
  <c r="J66" i="29" s="1"/>
  <c r="C65" i="29"/>
  <c r="J65" i="29" s="1"/>
  <c r="C64" i="29"/>
  <c r="J64" i="29" s="1"/>
  <c r="J63" i="29"/>
  <c r="C62" i="29"/>
  <c r="J62" i="29" s="1"/>
  <c r="C61" i="29"/>
  <c r="J61" i="29" s="1"/>
  <c r="C60" i="29"/>
  <c r="J60" i="29" s="1"/>
  <c r="C58" i="29"/>
  <c r="I57" i="29"/>
  <c r="E57" i="29"/>
  <c r="I56" i="29"/>
  <c r="E56" i="29"/>
  <c r="C55" i="29"/>
  <c r="I54" i="29"/>
  <c r="E54" i="29"/>
  <c r="I53" i="29"/>
  <c r="E53" i="29"/>
  <c r="I52" i="29"/>
  <c r="E52" i="29"/>
  <c r="C51" i="29"/>
  <c r="C50" i="29"/>
  <c r="I47" i="29"/>
  <c r="E47" i="29"/>
  <c r="C46" i="29"/>
  <c r="I45" i="29"/>
  <c r="E45" i="29"/>
  <c r="C44" i="29"/>
  <c r="E43" i="29"/>
  <c r="C43" i="29"/>
  <c r="E42" i="29"/>
  <c r="C42" i="29" s="1"/>
  <c r="I41" i="29"/>
  <c r="E41" i="29"/>
  <c r="C41" i="29" s="1"/>
  <c r="I40" i="29"/>
  <c r="E40" i="29"/>
  <c r="I39" i="29"/>
  <c r="E39" i="29"/>
  <c r="C39" i="29" s="1"/>
  <c r="I38" i="29"/>
  <c r="E38" i="29"/>
  <c r="I37" i="29"/>
  <c r="E37" i="29"/>
  <c r="C37" i="29" s="1"/>
  <c r="I36" i="29"/>
  <c r="E36" i="29"/>
  <c r="C35" i="29"/>
  <c r="I34" i="29"/>
  <c r="E34" i="29"/>
  <c r="I33" i="29"/>
  <c r="E33" i="29"/>
  <c r="I32" i="29"/>
  <c r="E32" i="29"/>
  <c r="H31" i="29"/>
  <c r="H85" i="29" s="1"/>
  <c r="F31" i="29"/>
  <c r="F85" i="29" s="1"/>
  <c r="D31" i="29"/>
  <c r="D85" i="29" s="1"/>
  <c r="H26" i="29"/>
  <c r="K26" i="29" s="1"/>
  <c r="E22" i="29"/>
  <c r="D16" i="29"/>
  <c r="D29" i="29" s="1"/>
  <c r="H16" i="29"/>
  <c r="F16" i="29"/>
  <c r="F29" i="29" s="1"/>
  <c r="B16" i="29"/>
  <c r="J29" i="29"/>
  <c r="H13" i="29"/>
  <c r="E13" i="29"/>
  <c r="E11" i="29"/>
  <c r="K11" i="29" s="1"/>
  <c r="C11" i="29"/>
  <c r="E9" i="29"/>
  <c r="C9" i="29"/>
  <c r="C33" i="29" l="1"/>
  <c r="C38" i="29"/>
  <c r="C47" i="29"/>
  <c r="C52" i="29"/>
  <c r="F86" i="29"/>
  <c r="F88" i="29" s="1"/>
  <c r="F95" i="29" s="1"/>
  <c r="C57" i="29"/>
  <c r="C32" i="29"/>
  <c r="C36" i="29"/>
  <c r="C54" i="29"/>
  <c r="C40" i="29"/>
  <c r="C34" i="29"/>
  <c r="C56" i="29"/>
  <c r="C53" i="29"/>
  <c r="C48" i="29"/>
  <c r="C45" i="29"/>
  <c r="K22" i="29"/>
  <c r="H29" i="29"/>
  <c r="H86" i="29" s="1"/>
  <c r="H88" i="29" s="1"/>
  <c r="H95" i="29" s="1"/>
  <c r="B29" i="29"/>
  <c r="B86" i="29" s="1"/>
  <c r="E29" i="29"/>
  <c r="K13" i="29"/>
  <c r="C59" i="29"/>
  <c r="C29" i="29"/>
  <c r="E31" i="29"/>
  <c r="E85" i="29" s="1"/>
  <c r="I31" i="29"/>
  <c r="I85" i="29" s="1"/>
  <c r="I86" i="29" s="1"/>
  <c r="I88" i="29" s="1"/>
  <c r="I95" i="29" s="1"/>
  <c r="J59" i="29"/>
  <c r="K127" i="29" s="1"/>
  <c r="D86" i="29"/>
  <c r="K9" i="29"/>
  <c r="K16" i="29"/>
  <c r="C31" i="29" l="1"/>
  <c r="C85" i="29" s="1"/>
  <c r="C86" i="29" s="1"/>
  <c r="C88" i="29" s="1"/>
  <c r="C95" i="29" s="1"/>
  <c r="J85" i="29"/>
  <c r="J86" i="29" s="1"/>
  <c r="J88" i="29" s="1"/>
  <c r="J95" i="29" s="1"/>
  <c r="K31" i="29"/>
  <c r="K29" i="29"/>
  <c r="E86" i="29"/>
  <c r="E88" i="29" s="1"/>
  <c r="E95" i="29" s="1"/>
  <c r="D88" i="29"/>
  <c r="K151" i="29" l="1"/>
  <c r="K85" i="29"/>
  <c r="K86" i="29"/>
  <c r="D95" i="29"/>
  <c r="K95" i="29" s="1"/>
  <c r="K88" i="29"/>
  <c r="C104" i="30"/>
  <c r="C104" i="31"/>
  <c r="C104" i="29"/>
</calcChain>
</file>

<file path=xl/sharedStrings.xml><?xml version="1.0" encoding="utf-8"?>
<sst xmlns="http://schemas.openxmlformats.org/spreadsheetml/2006/main" count="459" uniqueCount="136">
  <si>
    <t>科　　　　目</t>
    <rPh sb="0" eb="1">
      <t>カ</t>
    </rPh>
    <rPh sb="5" eb="6">
      <t>メ</t>
    </rPh>
    <phoneticPr fontId="1"/>
  </si>
  <si>
    <t>法人会計</t>
    <rPh sb="0" eb="2">
      <t>ホウジン</t>
    </rPh>
    <rPh sb="2" eb="4">
      <t>カイケイ</t>
    </rPh>
    <phoneticPr fontId="1"/>
  </si>
  <si>
    <t>公益目的事業</t>
    <rPh sb="0" eb="2">
      <t>コウエキ</t>
    </rPh>
    <rPh sb="2" eb="4">
      <t>モクテキ</t>
    </rPh>
    <rPh sb="4" eb="6">
      <t>ジギョウ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</si>
  <si>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</si>
  <si>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管理費</t>
    <rPh sb="0" eb="2">
      <t>カンリ</t>
    </rPh>
    <rPh sb="2" eb="3">
      <t>ヒ</t>
    </rPh>
    <phoneticPr fontId="1"/>
  </si>
  <si>
    <t>旅費交通費</t>
    <rPh sb="0" eb="2">
      <t>リョヒ</t>
    </rPh>
    <rPh sb="2" eb="5">
      <t>コウツウヒ</t>
    </rPh>
    <phoneticPr fontId="1"/>
  </si>
  <si>
    <t>給料手当</t>
    <rPh sb="0" eb="2">
      <t>キュウリョウ</t>
    </rPh>
    <rPh sb="2" eb="4">
      <t>テアテ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</si>
  <si>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</si>
  <si>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</si>
  <si>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</si>
  <si>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</si>
  <si>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賃借料</t>
    <rPh sb="0" eb="3">
      <t>チンシャクリョウ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</si>
  <si>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</si>
  <si>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雑費</t>
    <rPh sb="0" eb="2">
      <t>ザッピ</t>
    </rPh>
    <phoneticPr fontId="1"/>
  </si>
  <si>
    <t>総計</t>
    <rPh sb="0" eb="2">
      <t>ソウケイ</t>
    </rPh>
    <phoneticPr fontId="1"/>
  </si>
  <si>
    <t>一般管理費　15％</t>
    <rPh sb="0" eb="2">
      <t>イッパン</t>
    </rPh>
    <rPh sb="2" eb="5">
      <t>カンリヒ</t>
    </rPh>
    <phoneticPr fontId="1"/>
  </si>
  <si>
    <t>合　　　　計</t>
    <rPh sb="0" eb="1">
      <t>ゴウ</t>
    </rPh>
    <rPh sb="5" eb="6">
      <t>ケイ</t>
    </rPh>
    <phoneticPr fontId="1"/>
  </si>
  <si>
    <t>管理費　　　　85％</t>
    <rPh sb="0" eb="3">
      <t>カンリヒ</t>
    </rPh>
    <phoneticPr fontId="1"/>
  </si>
  <si>
    <t>総計の</t>
    <rPh sb="0" eb="2">
      <t>ソウケイ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</si>
  <si>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</si>
  <si>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実施事業等会計</t>
    <rPh sb="0" eb="2">
      <t>ジッシ</t>
    </rPh>
    <rPh sb="2" eb="3">
      <t>コト</t>
    </rPh>
    <rPh sb="3" eb="4">
      <t>ギョウ</t>
    </rPh>
    <rPh sb="4" eb="5">
      <t>トウ</t>
    </rPh>
    <rPh sb="5" eb="7">
      <t>カイケイ</t>
    </rPh>
    <phoneticPr fontId="1"/>
  </si>
  <si>
    <t>　</t>
    <phoneticPr fontId="2"/>
  </si>
  <si>
    <t>会議費</t>
    <rPh sb="0" eb="3">
      <t>カイギヒ</t>
    </rPh>
    <phoneticPr fontId="2"/>
  </si>
  <si>
    <t>修繕費</t>
    <rPh sb="0" eb="2">
      <t>シュウゼン</t>
    </rPh>
    <rPh sb="2" eb="3">
      <t>ヒ</t>
    </rPh>
    <phoneticPr fontId="1"/>
  </si>
  <si>
    <t>燃料費</t>
    <rPh sb="0" eb="3">
      <t>ネンリョウヒ</t>
    </rPh>
    <phoneticPr fontId="1"/>
  </si>
  <si>
    <t>光熱水料費</t>
    <rPh sb="0" eb="2">
      <t>コウネツ</t>
    </rPh>
    <rPh sb="2" eb="3">
      <t>ミズ</t>
    </rPh>
    <rPh sb="3" eb="4">
      <t>リョウ</t>
    </rPh>
    <rPh sb="4" eb="5">
      <t>ヒ</t>
    </rPh>
    <phoneticPr fontId="1"/>
  </si>
  <si>
    <t>保険料</t>
    <rPh sb="0" eb="3">
      <t>ホケンリョウ</t>
    </rPh>
    <phoneticPr fontId="1"/>
  </si>
  <si>
    <t>租税公課</t>
    <rPh sb="0" eb="2">
      <t>ソゼイ</t>
    </rPh>
    <rPh sb="2" eb="3">
      <t>コウ</t>
    </rPh>
    <phoneticPr fontId="1"/>
  </si>
  <si>
    <t>リース料</t>
    <rPh sb="3" eb="4">
      <t>リョウ</t>
    </rPh>
    <phoneticPr fontId="2"/>
  </si>
  <si>
    <t>事務所管理費</t>
    <rPh sb="0" eb="3">
      <t>ジムショ</t>
    </rPh>
    <rPh sb="3" eb="6">
      <t>カンリヒ</t>
    </rPh>
    <phoneticPr fontId="2"/>
  </si>
  <si>
    <t>支払手数料</t>
    <rPh sb="0" eb="2">
      <t>シハラ</t>
    </rPh>
    <rPh sb="2" eb="5">
      <t>テスウリョウ</t>
    </rPh>
    <phoneticPr fontId="2"/>
  </si>
  <si>
    <t>福利厚生事業</t>
    <rPh sb="0" eb="2">
      <t>フクリ</t>
    </rPh>
    <rPh sb="2" eb="4">
      <t>コウセイ</t>
    </rPh>
    <rPh sb="4" eb="6">
      <t>ジギョウ</t>
    </rPh>
    <phoneticPr fontId="1"/>
  </si>
  <si>
    <t>会員支援事業等</t>
    <rPh sb="0" eb="2">
      <t>カイイン</t>
    </rPh>
    <rPh sb="2" eb="4">
      <t>シエン</t>
    </rPh>
    <rPh sb="4" eb="6">
      <t>ジギョウ</t>
    </rPh>
    <rPh sb="6" eb="7">
      <t>トウ</t>
    </rPh>
    <phoneticPr fontId="1"/>
  </si>
  <si>
    <t>表彰費</t>
    <rPh sb="0" eb="2">
      <t>ヒョウショウ</t>
    </rPh>
    <rPh sb="2" eb="3">
      <t>ヒ</t>
    </rPh>
    <phoneticPr fontId="2"/>
  </si>
  <si>
    <t>　　</t>
    <phoneticPr fontId="2"/>
  </si>
  <si>
    <t>渉外慶弔費</t>
    <rPh sb="0" eb="2">
      <t>ショウガイ</t>
    </rPh>
    <rPh sb="2" eb="4">
      <t>ケイチョウ</t>
    </rPh>
    <rPh sb="4" eb="5">
      <t>ヒ</t>
    </rPh>
    <phoneticPr fontId="2"/>
  </si>
  <si>
    <t>　　　公益目的事業・共通　78％</t>
    <rPh sb="3" eb="5">
      <t>コウエキ</t>
    </rPh>
    <rPh sb="5" eb="7">
      <t>モクテキ</t>
    </rPh>
    <rPh sb="7" eb="9">
      <t>ジギョウ</t>
    </rPh>
    <rPh sb="10" eb="12">
      <t>キョウツウ</t>
    </rPh>
    <phoneticPr fontId="1"/>
  </si>
  <si>
    <t>　　　会員支援　　　　　　　　13％</t>
    <rPh sb="3" eb="5">
      <t>カイイン</t>
    </rPh>
    <rPh sb="5" eb="7">
      <t>シエン</t>
    </rPh>
    <phoneticPr fontId="1"/>
  </si>
  <si>
    <t>（単位 ： 円）</t>
    <rPh sb="1" eb="3">
      <t>タンイ</t>
    </rPh>
    <rPh sb="6" eb="7">
      <t>エン</t>
    </rPh>
    <phoneticPr fontId="1"/>
  </si>
  <si>
    <t>　　　　　　　その他会計</t>
    <rPh sb="9" eb="10">
      <t>タ</t>
    </rPh>
    <rPh sb="10" eb="12">
      <t>カイケイ</t>
    </rPh>
    <phoneticPr fontId="1"/>
  </si>
  <si>
    <t>公益共通</t>
    <rPh sb="0" eb="2">
      <t>コウエキ</t>
    </rPh>
    <rPh sb="2" eb="3">
      <t>トモ</t>
    </rPh>
    <rPh sb="3" eb="4">
      <t>コウキョウ</t>
    </rPh>
    <phoneticPr fontId="1"/>
  </si>
  <si>
    <t>その他共通</t>
    <rPh sb="2" eb="3">
      <t>タ</t>
    </rPh>
    <rPh sb="3" eb="4">
      <t>トモ</t>
    </rPh>
    <rPh sb="4" eb="5">
      <t>ツウ</t>
    </rPh>
    <phoneticPr fontId="2"/>
  </si>
  <si>
    <t>※予算は、直接経費を事業別に計上し、それ以外（給与手当等）は、事業回数割合で按分し共通に計上しています。</t>
    <rPh sb="1" eb="3">
      <t>ヨサン</t>
    </rPh>
    <rPh sb="5" eb="7">
      <t>チョクセツ</t>
    </rPh>
    <rPh sb="7" eb="9">
      <t>ケイヒ</t>
    </rPh>
    <rPh sb="10" eb="13">
      <t>ジギョウベツ</t>
    </rPh>
    <rPh sb="14" eb="16">
      <t>ケイジョウ</t>
    </rPh>
    <rPh sb="20" eb="22">
      <t>イガイ</t>
    </rPh>
    <rPh sb="23" eb="25">
      <t>キュウヨ</t>
    </rPh>
    <rPh sb="25" eb="27">
      <t>テアテ</t>
    </rPh>
    <rPh sb="27" eb="28">
      <t>トウ</t>
    </rPh>
    <rPh sb="31" eb="33">
      <t>ジギョウ</t>
    </rPh>
    <rPh sb="33" eb="35">
      <t>カイスウ</t>
    </rPh>
    <rPh sb="35" eb="37">
      <t>ワリアイ</t>
    </rPh>
    <rPh sb="38" eb="40">
      <t>アンブン</t>
    </rPh>
    <rPh sb="41" eb="43">
      <t>キョウツウ</t>
    </rPh>
    <rPh sb="44" eb="46">
      <t>ケイジョウ</t>
    </rPh>
    <phoneticPr fontId="2"/>
  </si>
  <si>
    <t>　　雑収益</t>
    <rPh sb="2" eb="3">
      <t>ザツ</t>
    </rPh>
    <rPh sb="3" eb="5">
      <t>シュウエキ</t>
    </rPh>
    <phoneticPr fontId="1"/>
  </si>
  <si>
    <t>　【経常収益計】</t>
    <rPh sb="2" eb="4">
      <t>ケイジョウ</t>
    </rPh>
    <rPh sb="4" eb="6">
      <t>シュウエキ</t>
    </rPh>
    <rPh sb="6" eb="7">
      <t>ケイ</t>
    </rPh>
    <rPh sb="7" eb="8">
      <t>シュウケイ</t>
    </rPh>
    <phoneticPr fontId="1"/>
  </si>
  <si>
    <t>　【経常費用計】</t>
    <rPh sb="2" eb="4">
      <t>ケイジョウ</t>
    </rPh>
    <rPh sb="4" eb="6">
      <t>ヒヨウ</t>
    </rPh>
    <rPh sb="6" eb="7">
      <t>ケイ</t>
    </rPh>
    <rPh sb="7" eb="8">
      <t>カッケイ</t>
    </rPh>
    <phoneticPr fontId="1"/>
  </si>
  <si>
    <t>　【経常外収益計】　</t>
    <rPh sb="2" eb="5">
      <t>ケイジョウガイ</t>
    </rPh>
    <rPh sb="5" eb="7">
      <t>シュウエキ</t>
    </rPh>
    <rPh sb="7" eb="8">
      <t>ケイ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</si>
  <si>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1"/>
  </si>
  <si>
    <t>１　経常増減の部</t>
    <rPh sb="2" eb="4">
      <t>ケイジョウ</t>
    </rPh>
    <rPh sb="4" eb="6">
      <t>ゾウゲン</t>
    </rPh>
    <rPh sb="7" eb="8">
      <t>ブ</t>
    </rPh>
    <phoneticPr fontId="1"/>
  </si>
  <si>
    <t>　基本財産運用益</t>
    <rPh sb="1" eb="3">
      <t>キホン</t>
    </rPh>
    <rPh sb="3" eb="5">
      <t>ザイサン</t>
    </rPh>
    <rPh sb="5" eb="7">
      <t>ウンヨウ</t>
    </rPh>
    <rPh sb="7" eb="8">
      <t>エキ</t>
    </rPh>
    <phoneticPr fontId="1"/>
  </si>
  <si>
    <t>　　基本財産受取利息</t>
    <rPh sb="2" eb="4">
      <t>キホン</t>
    </rPh>
    <rPh sb="4" eb="6">
      <t>ザイサン</t>
    </rPh>
    <rPh sb="6" eb="8">
      <t>ウケトリ</t>
    </rPh>
    <rPh sb="8" eb="10">
      <t>リソク</t>
    </rPh>
    <phoneticPr fontId="1"/>
  </si>
  <si>
    <t>　　特定資産受取利息</t>
    <rPh sb="2" eb="4">
      <t>トクテイ</t>
    </rPh>
    <rPh sb="4" eb="6">
      <t>シサン</t>
    </rPh>
    <rPh sb="6" eb="8">
      <t>ウケトリ</t>
    </rPh>
    <rPh sb="8" eb="10">
      <t>リソク</t>
    </rPh>
    <phoneticPr fontId="1"/>
  </si>
  <si>
    <t>　　広報事業収益</t>
    <rPh sb="2" eb="4">
      <t>コウホウ</t>
    </rPh>
    <rPh sb="4" eb="6">
      <t>ジギョウ</t>
    </rPh>
    <rPh sb="6" eb="8">
      <t>シュウエキ</t>
    </rPh>
    <phoneticPr fontId="1"/>
  </si>
  <si>
    <t>　　経営支援事業収益</t>
    <rPh sb="2" eb="4">
      <t>ケイエイ</t>
    </rPh>
    <rPh sb="4" eb="6">
      <t>シエン</t>
    </rPh>
    <rPh sb="6" eb="8">
      <t>ジギョウ</t>
    </rPh>
    <rPh sb="8" eb="10">
      <t>シュウエキ</t>
    </rPh>
    <phoneticPr fontId="1"/>
  </si>
  <si>
    <t>　　福利厚生事業収益</t>
    <rPh sb="2" eb="4">
      <t>フクリ</t>
    </rPh>
    <rPh sb="4" eb="6">
      <t>コウセイ</t>
    </rPh>
    <rPh sb="6" eb="8">
      <t>ジギョウ</t>
    </rPh>
    <rPh sb="8" eb="10">
      <t>シュウエキ</t>
    </rPh>
    <phoneticPr fontId="1"/>
  </si>
  <si>
    <t>　　会員支援事業収益</t>
    <rPh sb="2" eb="4">
      <t>カイイン</t>
    </rPh>
    <rPh sb="4" eb="6">
      <t>シエン</t>
    </rPh>
    <rPh sb="6" eb="8">
      <t>ジギョウ</t>
    </rPh>
    <rPh sb="8" eb="10">
      <t>シュウエキ</t>
    </rPh>
    <phoneticPr fontId="1"/>
  </si>
  <si>
    <t>　　受取全法連助成金振替額</t>
    <rPh sb="2" eb="3">
      <t>ウ</t>
    </rPh>
    <rPh sb="3" eb="4">
      <t>ト</t>
    </rPh>
    <rPh sb="4" eb="5">
      <t>ゼン</t>
    </rPh>
    <rPh sb="5" eb="6">
      <t>ホウ</t>
    </rPh>
    <rPh sb="6" eb="7">
      <t>レン</t>
    </rPh>
    <rPh sb="7" eb="10">
      <t>ジョセイキン</t>
    </rPh>
    <rPh sb="10" eb="13">
      <t>フリカエガク</t>
    </rPh>
    <phoneticPr fontId="1"/>
  </si>
  <si>
    <t>　　受取県連補助金</t>
    <rPh sb="2" eb="3">
      <t>ウ</t>
    </rPh>
    <rPh sb="3" eb="4">
      <t>ト</t>
    </rPh>
    <rPh sb="4" eb="6">
      <t>ケンレン</t>
    </rPh>
    <rPh sb="6" eb="8">
      <t>ホジョ</t>
    </rPh>
    <rPh sb="8" eb="9">
      <t>キン</t>
    </rPh>
    <phoneticPr fontId="1"/>
  </si>
  <si>
    <t>　　受取利息</t>
    <rPh sb="2" eb="4">
      <t>ウケトリ</t>
    </rPh>
    <rPh sb="4" eb="6">
      <t>リソク</t>
    </rPh>
    <phoneticPr fontId="1"/>
  </si>
  <si>
    <t>(2)経常費用</t>
    <rPh sb="3" eb="5">
      <t>ケイジョウ</t>
    </rPh>
    <rPh sb="5" eb="7">
      <t>ヒヨウ</t>
    </rPh>
    <phoneticPr fontId="2"/>
  </si>
  <si>
    <t>(1)経常収益</t>
    <rPh sb="3" eb="5">
      <t>ケイジョウ</t>
    </rPh>
    <rPh sb="5" eb="7">
      <t>シュウエキ</t>
    </rPh>
    <phoneticPr fontId="2"/>
  </si>
  <si>
    <t>　　給料手当</t>
    <rPh sb="2" eb="4">
      <t>キュウリョウ</t>
    </rPh>
    <rPh sb="4" eb="6">
      <t>テアテ</t>
    </rPh>
    <phoneticPr fontId="1"/>
  </si>
  <si>
    <t>　　退職給付費用</t>
    <rPh sb="2" eb="4">
      <t>タイショク</t>
    </rPh>
    <rPh sb="4" eb="6">
      <t>キュウフ</t>
    </rPh>
    <rPh sb="6" eb="8">
      <t>ヒヨウ</t>
    </rPh>
    <phoneticPr fontId="2"/>
  </si>
  <si>
    <t>　　福利厚生費</t>
    <rPh sb="2" eb="4">
      <t>フクリ</t>
    </rPh>
    <rPh sb="4" eb="6">
      <t>コウセイ</t>
    </rPh>
    <rPh sb="6" eb="7">
      <t>ヒ</t>
    </rPh>
    <phoneticPr fontId="1"/>
  </si>
  <si>
    <t>　　会議費</t>
    <rPh sb="2" eb="5">
      <t>カイギヒ</t>
    </rPh>
    <phoneticPr fontId="2"/>
  </si>
  <si>
    <t>　　旅費交通費</t>
    <rPh sb="2" eb="4">
      <t>リョヒ</t>
    </rPh>
    <rPh sb="4" eb="7">
      <t>コウツウヒ</t>
    </rPh>
    <phoneticPr fontId="1"/>
  </si>
  <si>
    <t>　　減価償却費</t>
    <rPh sb="2" eb="4">
      <t>ゲンカ</t>
    </rPh>
    <rPh sb="4" eb="7">
      <t>ショウキャクヒ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</si>
  <si>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1"/>
  </si>
  <si>
    <t>　　消耗什器備品費</t>
    <rPh sb="2" eb="4">
      <t>ショウモウ</t>
    </rPh>
    <rPh sb="4" eb="6">
      <t>ジュウキ</t>
    </rPh>
    <rPh sb="6" eb="8">
      <t>ビヒン</t>
    </rPh>
    <rPh sb="8" eb="9">
      <t>ヒ</t>
    </rPh>
    <phoneticPr fontId="1"/>
  </si>
  <si>
    <t>　　消耗品費</t>
    <rPh sb="2" eb="4">
      <t>ショウモウ</t>
    </rPh>
    <rPh sb="4" eb="5">
      <t>ヒン</t>
    </rPh>
    <rPh sb="5" eb="6">
      <t>ヒ</t>
    </rPh>
    <phoneticPr fontId="1"/>
  </si>
  <si>
    <t>　　修繕費</t>
    <rPh sb="2" eb="4">
      <t>シュウゼン</t>
    </rPh>
    <rPh sb="4" eb="5">
      <t>ヒ</t>
    </rPh>
    <phoneticPr fontId="1"/>
  </si>
  <si>
    <t>　　印刷製本費</t>
    <rPh sb="2" eb="4">
      <t>インサツ</t>
    </rPh>
    <rPh sb="4" eb="6">
      <t>セイホン</t>
    </rPh>
    <rPh sb="6" eb="7">
      <t>ヒ</t>
    </rPh>
    <phoneticPr fontId="1"/>
  </si>
  <si>
    <t>　　燃料費</t>
    <rPh sb="2" eb="4">
      <t>ネンリョウ</t>
    </rPh>
    <rPh sb="4" eb="5">
      <t>ヒ</t>
    </rPh>
    <phoneticPr fontId="1"/>
  </si>
  <si>
    <t>　　光熱水料費</t>
    <rPh sb="2" eb="4">
      <t>コウネツ</t>
    </rPh>
    <rPh sb="4" eb="5">
      <t>ミズ</t>
    </rPh>
    <rPh sb="5" eb="6">
      <t>リョウ</t>
    </rPh>
    <rPh sb="6" eb="7">
      <t>ヒ</t>
    </rPh>
    <phoneticPr fontId="1"/>
  </si>
  <si>
    <t>　　賃借料</t>
    <rPh sb="2" eb="5">
      <t>チンシャクリョウ</t>
    </rPh>
    <phoneticPr fontId="1"/>
  </si>
  <si>
    <t xml:space="preserve">    諸謝金</t>
    <rPh sb="4" eb="5">
      <t>ショ</t>
    </rPh>
    <rPh sb="5" eb="7">
      <t>シャキン</t>
    </rPh>
    <phoneticPr fontId="2"/>
  </si>
  <si>
    <t>　　保険料</t>
    <rPh sb="2" eb="5">
      <t>ホケンリョウ</t>
    </rPh>
    <phoneticPr fontId="1"/>
  </si>
  <si>
    <t>　　租税公課</t>
    <rPh sb="2" eb="4">
      <t>ソゼイ</t>
    </rPh>
    <rPh sb="4" eb="6">
      <t>コウカ</t>
    </rPh>
    <phoneticPr fontId="1"/>
  </si>
  <si>
    <t>　　支払負担金</t>
    <rPh sb="2" eb="4">
      <t>シハライ</t>
    </rPh>
    <rPh sb="4" eb="7">
      <t>フタンキン</t>
    </rPh>
    <phoneticPr fontId="1"/>
  </si>
  <si>
    <t>　　委託費</t>
    <rPh sb="2" eb="5">
      <t>イタクヒ</t>
    </rPh>
    <phoneticPr fontId="2"/>
  </si>
  <si>
    <t>　　会場費</t>
    <rPh sb="2" eb="5">
      <t>カイジョウヒ</t>
    </rPh>
    <phoneticPr fontId="2"/>
  </si>
  <si>
    <t>　　リース料</t>
    <rPh sb="5" eb="6">
      <t>リョウ</t>
    </rPh>
    <phoneticPr fontId="1"/>
  </si>
  <si>
    <t xml:space="preserve">    表彰費</t>
    <rPh sb="4" eb="6">
      <t>ヒョウショウ</t>
    </rPh>
    <rPh sb="6" eb="7">
      <t>ヒ</t>
    </rPh>
    <phoneticPr fontId="2"/>
  </si>
  <si>
    <t>　　事務所管理費</t>
    <rPh sb="2" eb="5">
      <t>ジムショ</t>
    </rPh>
    <rPh sb="5" eb="8">
      <t>カンリヒ</t>
    </rPh>
    <phoneticPr fontId="2"/>
  </si>
  <si>
    <t>　　支払手数料</t>
    <rPh sb="2" eb="4">
      <t>シハラ</t>
    </rPh>
    <rPh sb="4" eb="7">
      <t>テスウリョウ</t>
    </rPh>
    <phoneticPr fontId="1"/>
  </si>
  <si>
    <t>　　雑費</t>
    <rPh sb="2" eb="4">
      <t>ザッピ</t>
    </rPh>
    <phoneticPr fontId="1"/>
  </si>
  <si>
    <t>　管理費</t>
    <rPh sb="1" eb="4">
      <t>カンリヒ</t>
    </rPh>
    <phoneticPr fontId="1"/>
  </si>
  <si>
    <t>　　会議費</t>
    <rPh sb="2" eb="5">
      <t>カイギヒ</t>
    </rPh>
    <phoneticPr fontId="1"/>
  </si>
  <si>
    <t>　  燃料費</t>
    <rPh sb="3" eb="5">
      <t>ネンリョウ</t>
    </rPh>
    <rPh sb="5" eb="6">
      <t>ヒ</t>
    </rPh>
    <phoneticPr fontId="1"/>
  </si>
  <si>
    <t>　　渉外慶弔費</t>
    <rPh sb="2" eb="4">
      <t>ショウガイ</t>
    </rPh>
    <rPh sb="4" eb="6">
      <t>ケイチョウ</t>
    </rPh>
    <rPh sb="6" eb="7">
      <t>ヒ</t>
    </rPh>
    <phoneticPr fontId="2"/>
  </si>
  <si>
    <t>　　表彰費</t>
    <rPh sb="2" eb="4">
      <t>ヒョウショウ</t>
    </rPh>
    <rPh sb="4" eb="5">
      <t>ヒ</t>
    </rPh>
    <phoneticPr fontId="2"/>
  </si>
  <si>
    <t>　　支払手数料</t>
    <rPh sb="2" eb="4">
      <t>シハラ</t>
    </rPh>
    <rPh sb="4" eb="7">
      <t>テスウリョウ</t>
    </rPh>
    <phoneticPr fontId="2"/>
  </si>
  <si>
    <t>　　新聞図書費</t>
    <rPh sb="2" eb="4">
      <t>シンブン</t>
    </rPh>
    <rPh sb="4" eb="6">
      <t>トショ</t>
    </rPh>
    <rPh sb="6" eb="7">
      <t>ヒ</t>
    </rPh>
    <phoneticPr fontId="1"/>
  </si>
  <si>
    <t>２　経常外増減の部</t>
    <rPh sb="2" eb="5">
      <t>ケイジョウガイ</t>
    </rPh>
    <rPh sb="5" eb="7">
      <t>ゾウゲン</t>
    </rPh>
    <rPh sb="8" eb="9">
      <t>ブ</t>
    </rPh>
    <phoneticPr fontId="1"/>
  </si>
  <si>
    <t>(１）経常外収益</t>
    <rPh sb="3" eb="6">
      <t>ケイジョウガイ</t>
    </rPh>
    <rPh sb="6" eb="8">
      <t>シュウエキ</t>
    </rPh>
    <phoneticPr fontId="1"/>
  </si>
  <si>
    <t>(２）経常外費用</t>
    <rPh sb="3" eb="6">
      <t>ケイジョウガイ</t>
    </rPh>
    <rPh sb="6" eb="8">
      <t>ヒヨウ</t>
    </rPh>
    <phoneticPr fontId="1"/>
  </si>
  <si>
    <t>　【当期一般正味財産増減額】</t>
    <rPh sb="2" eb="4">
      <t>トウキ</t>
    </rPh>
    <rPh sb="4" eb="6">
      <t>イッパン</t>
    </rPh>
    <rPh sb="6" eb="8">
      <t>ショウミ</t>
    </rPh>
    <rPh sb="8" eb="10">
      <t>ザイサン</t>
    </rPh>
    <rPh sb="10" eb="13">
      <t>ゾウゲンガク</t>
    </rPh>
    <phoneticPr fontId="2"/>
  </si>
  <si>
    <t>　【経常外費用計】</t>
    <rPh sb="2" eb="5">
      <t>ケイジョウガイ</t>
    </rPh>
    <rPh sb="5" eb="7">
      <t>ヒヨウ</t>
    </rPh>
    <rPh sb="7" eb="8">
      <t>ケイ</t>
    </rPh>
    <phoneticPr fontId="1"/>
  </si>
  <si>
    <t xml:space="preserve">  【一般正味財産期首残高】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phoneticPr fontId="1"/>
  </si>
  <si>
    <t>　【一般正味財産期末残高】</t>
    <rPh sb="2" eb="4">
      <t>イッパン</t>
    </rPh>
    <rPh sb="4" eb="6">
      <t>ショウミ</t>
    </rPh>
    <rPh sb="6" eb="8">
      <t>ザイサン</t>
    </rPh>
    <rPh sb="8" eb="10">
      <t>キマツ</t>
    </rPh>
    <rPh sb="10" eb="12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</si>
  <si>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1"/>
  </si>
  <si>
    <t>　【当期指定正味財産増減額】</t>
    <rPh sb="2" eb="4">
      <t>トウキ</t>
    </rPh>
    <rPh sb="4" eb="6">
      <t>シテイ</t>
    </rPh>
    <rPh sb="6" eb="8">
      <t>ショウミ</t>
    </rPh>
    <rPh sb="8" eb="10">
      <t>ザイサン</t>
    </rPh>
    <rPh sb="10" eb="12">
      <t>ゾウゲン</t>
    </rPh>
    <rPh sb="12" eb="13">
      <t>ガク</t>
    </rPh>
    <phoneticPr fontId="1"/>
  </si>
  <si>
    <t>　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1"/>
  </si>
  <si>
    <t>　　受取補助金等</t>
    <rPh sb="2" eb="3">
      <t>ウ</t>
    </rPh>
    <rPh sb="3" eb="4">
      <t>ト</t>
    </rPh>
    <rPh sb="4" eb="7">
      <t>ホジョキン</t>
    </rPh>
    <rPh sb="7" eb="8">
      <t>トウ</t>
    </rPh>
    <phoneticPr fontId="1"/>
  </si>
  <si>
    <t>　　一般正味財産への振替額</t>
    <rPh sb="2" eb="4">
      <t>イッパン</t>
    </rPh>
    <rPh sb="4" eb="6">
      <t>ショウミ</t>
    </rPh>
    <rPh sb="6" eb="8">
      <t>ザイサン</t>
    </rPh>
    <rPh sb="10" eb="13">
      <t>フリカエガク</t>
    </rPh>
    <phoneticPr fontId="2"/>
  </si>
  <si>
    <t>　　　一般正味財産への振替額</t>
    <rPh sb="3" eb="5">
      <t>イッパン</t>
    </rPh>
    <rPh sb="5" eb="7">
      <t>ショウミ</t>
    </rPh>
    <rPh sb="7" eb="9">
      <t>ザイサン</t>
    </rPh>
    <rPh sb="11" eb="14">
      <t>フリカエガク</t>
    </rPh>
    <phoneticPr fontId="1"/>
  </si>
  <si>
    <t>　【当期経常外増減額】</t>
    <rPh sb="2" eb="4">
      <t>トウキ</t>
    </rPh>
    <rPh sb="4" eb="7">
      <t>ケイジョウガイ</t>
    </rPh>
    <rPh sb="7" eb="9">
      <t>ゾウゲン</t>
    </rPh>
    <rPh sb="9" eb="10">
      <t>ガク</t>
    </rPh>
    <rPh sb="10" eb="11">
      <t>シュウケイ</t>
    </rPh>
    <phoneticPr fontId="1"/>
  </si>
  <si>
    <t>　　　受取全法連助成金</t>
    <rPh sb="3" eb="4">
      <t>ウ</t>
    </rPh>
    <rPh sb="4" eb="5">
      <t>ト</t>
    </rPh>
    <rPh sb="5" eb="6">
      <t>ゼン</t>
    </rPh>
    <rPh sb="6" eb="7">
      <t>ホウ</t>
    </rPh>
    <rPh sb="7" eb="8">
      <t>レン</t>
    </rPh>
    <rPh sb="8" eb="11">
      <t>ジョセイキン</t>
    </rPh>
    <phoneticPr fontId="2"/>
  </si>
  <si>
    <t>　【指定正味財産期首残高】</t>
    <rPh sb="2" eb="4">
      <t>シテイ</t>
    </rPh>
    <rPh sb="4" eb="6">
      <t>ショウミ</t>
    </rPh>
    <rPh sb="6" eb="8">
      <t>ザイサン</t>
    </rPh>
    <rPh sb="8" eb="10">
      <t>キシュ</t>
    </rPh>
    <rPh sb="10" eb="12">
      <t>ザンダカ</t>
    </rPh>
    <phoneticPr fontId="1"/>
  </si>
  <si>
    <t>　【指定正味財産期末残高】</t>
    <rPh sb="2" eb="4">
      <t>シテイ</t>
    </rPh>
    <rPh sb="4" eb="6">
      <t>ショウミ</t>
    </rPh>
    <rPh sb="6" eb="8">
      <t>ザイサン</t>
    </rPh>
    <rPh sb="8" eb="10">
      <t>キマツ</t>
    </rPh>
    <rPh sb="10" eb="12">
      <t>ザンダカ</t>
    </rPh>
    <phoneticPr fontId="1"/>
  </si>
  <si>
    <t>　　一般会員受取会費</t>
    <rPh sb="2" eb="4">
      <t>イッパン</t>
    </rPh>
    <rPh sb="4" eb="6">
      <t>カイイン</t>
    </rPh>
    <rPh sb="6" eb="7">
      <t>ウ</t>
    </rPh>
    <rPh sb="7" eb="8">
      <t>ト</t>
    </rPh>
    <rPh sb="8" eb="10">
      <t>カイヒ</t>
    </rPh>
    <phoneticPr fontId="1"/>
  </si>
  <si>
    <t>　　部会会員受取会費</t>
    <rPh sb="2" eb="4">
      <t>ブカイ</t>
    </rPh>
    <rPh sb="4" eb="6">
      <t>カイイン</t>
    </rPh>
    <rPh sb="6" eb="7">
      <t>ウ</t>
    </rPh>
    <rPh sb="7" eb="8">
      <t>ト</t>
    </rPh>
    <rPh sb="8" eb="10">
      <t>カイヒ</t>
    </rPh>
    <phoneticPr fontId="1"/>
  </si>
  <si>
    <t>　　　評価損益等計</t>
    <rPh sb="3" eb="5">
      <t>ヒョウカ</t>
    </rPh>
    <rPh sb="5" eb="7">
      <t>ソンエキ</t>
    </rPh>
    <rPh sb="7" eb="8">
      <t>トウ</t>
    </rPh>
    <rPh sb="8" eb="9">
      <t>ケイ</t>
    </rPh>
    <phoneticPr fontId="2"/>
  </si>
  <si>
    <t>　　【当期経常増減額】　</t>
    <rPh sb="3" eb="5">
      <t>トウキ</t>
    </rPh>
    <rPh sb="5" eb="7">
      <t>ケイジョウ</t>
    </rPh>
    <rPh sb="7" eb="9">
      <t>ゾウゲン</t>
    </rPh>
    <rPh sb="9" eb="10">
      <t>ガク</t>
    </rPh>
    <phoneticPr fontId="1"/>
  </si>
  <si>
    <t>　　　評価損益調整前当期経常増減額</t>
    <rPh sb="3" eb="5">
      <t>ヒョウカ</t>
    </rPh>
    <rPh sb="5" eb="7">
      <t>ソンエキ</t>
    </rPh>
    <rPh sb="7" eb="9">
      <t>チョウセイ</t>
    </rPh>
    <rPh sb="9" eb="10">
      <t>マエ</t>
    </rPh>
    <rPh sb="10" eb="12">
      <t>トウキ</t>
    </rPh>
    <rPh sb="12" eb="14">
      <t>ケイジョウ</t>
    </rPh>
    <rPh sb="14" eb="17">
      <t>ゾウゲンガク</t>
    </rPh>
    <phoneticPr fontId="2"/>
  </si>
  <si>
    <t>　　新聞図書費</t>
    <rPh sb="2" eb="4">
      <t>シンブン</t>
    </rPh>
    <rPh sb="4" eb="6">
      <t>トショ</t>
    </rPh>
    <rPh sb="6" eb="7">
      <t>ヒ</t>
    </rPh>
    <phoneticPr fontId="2"/>
  </si>
  <si>
    <t>　　税制提言事業収益</t>
    <rPh sb="2" eb="4">
      <t>ゼイセイ</t>
    </rPh>
    <rPh sb="4" eb="6">
      <t>テイゲン</t>
    </rPh>
    <rPh sb="6" eb="8">
      <t>ジギョウ</t>
    </rPh>
    <rPh sb="8" eb="10">
      <t>シュウエキ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</si>
  <si>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</si>
  <si>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減価償却費</t>
    <rPh sb="0" eb="2">
      <t>ゲンカ</t>
    </rPh>
    <rPh sb="2" eb="5">
      <t>ショウキャクヒ</t>
    </rPh>
    <phoneticPr fontId="2"/>
  </si>
  <si>
    <t>　　　　　　　収　支　予　算　書　</t>
    <rPh sb="7" eb="8">
      <t>オサム</t>
    </rPh>
    <rPh sb="9" eb="10">
      <t>シ</t>
    </rPh>
    <rPh sb="11" eb="12">
      <t>ヨ</t>
    </rPh>
    <rPh sb="13" eb="14">
      <t>サン</t>
    </rPh>
    <rPh sb="15" eb="16">
      <t>ショ</t>
    </rPh>
    <phoneticPr fontId="2"/>
  </si>
  <si>
    <t>前年度予算額</t>
    <rPh sb="0" eb="1">
      <t>ゼン</t>
    </rPh>
    <rPh sb="1" eb="3">
      <t>ネンド</t>
    </rPh>
    <rPh sb="3" eb="5">
      <t>ヨサン</t>
    </rPh>
    <rPh sb="5" eb="6">
      <t>ガク</t>
    </rPh>
    <phoneticPr fontId="2"/>
  </si>
  <si>
    <t>（事業回数割合は、公益：その他：法人会計＝78%：13%：9%）</t>
    <rPh sb="1" eb="3">
      <t>ジギョウ</t>
    </rPh>
    <rPh sb="3" eb="5">
      <t>カイスウ</t>
    </rPh>
    <rPh sb="5" eb="7">
      <t>ワリアイ</t>
    </rPh>
    <rPh sb="9" eb="11">
      <t>コウエキ</t>
    </rPh>
    <rPh sb="14" eb="15">
      <t>タ</t>
    </rPh>
    <rPh sb="16" eb="18">
      <t>ホウジン</t>
    </rPh>
    <rPh sb="18" eb="20">
      <t>カイケイ</t>
    </rPh>
    <phoneticPr fontId="2"/>
  </si>
  <si>
    <t>　　受取全法連助成金</t>
    <rPh sb="2" eb="3">
      <t>ウ</t>
    </rPh>
    <rPh sb="3" eb="4">
      <t>ト</t>
    </rPh>
    <rPh sb="4" eb="5">
      <t>ゼン</t>
    </rPh>
    <rPh sb="5" eb="6">
      <t>ホウ</t>
    </rPh>
    <rPh sb="6" eb="7">
      <t>レン</t>
    </rPh>
    <rPh sb="7" eb="10">
      <t>ジョセイキン</t>
    </rPh>
    <phoneticPr fontId="1"/>
  </si>
  <si>
    <t>　平成31年度収支予算　　　　　　　　　　　　　　　　　　　　　　　　　　　　　　　</t>
    <rPh sb="1" eb="3">
      <t>ヘイセイ</t>
    </rPh>
    <rPh sb="5" eb="7">
      <t>ネンド</t>
    </rPh>
    <rPh sb="7" eb="9">
      <t>シュウシ</t>
    </rPh>
    <rPh sb="9" eb="11">
      <t>ヨサン</t>
    </rPh>
    <phoneticPr fontId="2"/>
  </si>
  <si>
    <t xml:space="preserve">        平成３１年４月１日～平成３２年３月３１日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4" eb="25">
      <t>ガツ</t>
    </rPh>
    <rPh sb="27" eb="28">
      <t>ニチ</t>
    </rPh>
    <phoneticPr fontId="2"/>
  </si>
  <si>
    <t>　　諸会費</t>
    <rPh sb="2" eb="5">
      <t>ショカイヒ</t>
    </rPh>
    <phoneticPr fontId="2"/>
  </si>
  <si>
    <t>諸会費</t>
    <rPh sb="0" eb="3">
      <t>ショカイヒ</t>
    </rPh>
    <phoneticPr fontId="1"/>
  </si>
  <si>
    <t>　　支払寄付金</t>
    <rPh sb="2" eb="4">
      <t>シハライ</t>
    </rPh>
    <rPh sb="4" eb="7">
      <t>キフキン</t>
    </rPh>
    <phoneticPr fontId="2"/>
  </si>
  <si>
    <t xml:space="preserve">  特定資産運用益</t>
    <rPh sb="2" eb="4">
      <t>トクテイ</t>
    </rPh>
    <rPh sb="4" eb="6">
      <t>シサン</t>
    </rPh>
    <rPh sb="6" eb="9">
      <t>ウンヨウエキ</t>
    </rPh>
    <phoneticPr fontId="1"/>
  </si>
  <si>
    <t xml:space="preserve">  受取会費</t>
    <rPh sb="2" eb="4">
      <t>ウケトリ</t>
    </rPh>
    <rPh sb="4" eb="6">
      <t>カイヒ</t>
    </rPh>
    <phoneticPr fontId="1"/>
  </si>
  <si>
    <t xml:space="preserve">  事業収益</t>
    <rPh sb="2" eb="4">
      <t>ジギョウ</t>
    </rPh>
    <rPh sb="4" eb="6">
      <t>シュウエキ</t>
    </rPh>
    <phoneticPr fontId="1"/>
  </si>
  <si>
    <t xml:space="preserve">  受取補助金等</t>
    <rPh sb="2" eb="4">
      <t>ウケトリ</t>
    </rPh>
    <rPh sb="4" eb="7">
      <t>ホジョキン</t>
    </rPh>
    <rPh sb="7" eb="8">
      <t>トウ</t>
    </rPh>
    <phoneticPr fontId="1"/>
  </si>
  <si>
    <t xml:space="preserve">  雑収益</t>
    <rPh sb="2" eb="3">
      <t>ザツ</t>
    </rPh>
    <rPh sb="3" eb="5">
      <t>シュウエキ</t>
    </rPh>
    <phoneticPr fontId="1"/>
  </si>
  <si>
    <t xml:space="preserve">  事業費</t>
    <rPh sb="2" eb="5">
      <t>ジギョウヒ</t>
    </rPh>
    <phoneticPr fontId="1"/>
  </si>
  <si>
    <t>[報告事項]　平成31年度（令和元年）収支予算　　　　　　　　　　　　　　　　　　　　　　　　　　　　　　　</t>
    <rPh sb="1" eb="3">
      <t>ホウコク</t>
    </rPh>
    <rPh sb="3" eb="5">
      <t>ジコウ</t>
    </rPh>
    <rPh sb="7" eb="9">
      <t>ヘイセイ</t>
    </rPh>
    <rPh sb="11" eb="13">
      <t>ネンド</t>
    </rPh>
    <rPh sb="14" eb="16">
      <t>レイワ</t>
    </rPh>
    <rPh sb="16" eb="18">
      <t>ガンネン</t>
    </rPh>
    <rPh sb="19" eb="21">
      <t>シュウシ</t>
    </rPh>
    <rPh sb="21" eb="23">
      <t>ヨサン</t>
    </rPh>
    <phoneticPr fontId="2"/>
  </si>
  <si>
    <t xml:space="preserve">        平成３１年４月１日から令和２年３月３１日まで</t>
    <rPh sb="8" eb="10">
      <t>ヘイセイ</t>
    </rPh>
    <rPh sb="12" eb="13">
      <t>ネン</t>
    </rPh>
    <rPh sb="14" eb="15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</si>
</sst>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\(#,##0\)"/>
    <numFmt numFmtId="177" formatCode="#,##0;&quot;△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3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176" fontId="4" fillId="0" borderId="0" xfId="0" applyNumberFormat="1" applyFont="1" applyBorder="1">
      <alignment vertical="center"/>
    </xf>
    <xf numFmtId="177" fontId="4" fillId="0" borderId="1" xfId="0" applyNumberFormat="1" applyFont="1" applyFill="1" applyBorder="1" applyAlignment="1">
      <alignment horizontal="left" vertical="center" indent="1"/>
    </xf>
    <xf numFmtId="41" fontId="4" fillId="3" borderId="1" xfId="0" applyNumberFormat="1" applyFont="1" applyFill="1" applyBorder="1">
      <alignment vertical="center"/>
    </xf>
    <xf numFmtId="41" fontId="4" fillId="0" borderId="4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9" fontId="4" fillId="0" borderId="0" xfId="0" applyNumberFormat="1" applyFont="1">
      <alignment vertical="center"/>
    </xf>
    <xf numFmtId="0" fontId="4" fillId="0" borderId="0" xfId="0" applyFont="1" applyBorder="1" applyAlignment="1">
      <alignment horizontal="left" vertical="center"/>
    </xf>
    <xf numFmtId="41" fontId="4" fillId="0" borderId="0" xfId="0" applyNumberFormat="1" applyFont="1" applyBorder="1">
      <alignment vertical="center"/>
    </xf>
    <xf numFmtId="41" fontId="4" fillId="0" borderId="0" xfId="0" applyNumberFormat="1" applyFont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>
      <alignment vertical="center"/>
    </xf>
    <xf numFmtId="41" fontId="4" fillId="2" borderId="4" xfId="0" applyNumberFormat="1" applyFont="1" applyFill="1" applyBorder="1">
      <alignment vertical="center"/>
    </xf>
    <xf numFmtId="41" fontId="4" fillId="2" borderId="0" xfId="0" applyNumberFormat="1" applyFont="1" applyFill="1" applyBorder="1">
      <alignment vertical="center"/>
    </xf>
    <xf numFmtId="177" fontId="4" fillId="0" borderId="0" xfId="0" applyNumberFormat="1" applyFont="1" applyFill="1" applyBorder="1" applyAlignment="1">
      <alignment horizontal="left" vertical="center" indent="1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4" fillId="4" borderId="0" xfId="0" applyNumberFormat="1" applyFont="1" applyFill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8" xfId="0" applyFont="1" applyFill="1" applyBorder="1">
      <alignment vertical="center"/>
    </xf>
    <xf numFmtId="0" fontId="6" fillId="4" borderId="8" xfId="0" applyFont="1" applyFill="1" applyBorder="1" applyAlignment="1">
      <alignment horizontal="left" vertical="center"/>
    </xf>
    <xf numFmtId="0" fontId="4" fillId="4" borderId="2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6" fillId="4" borderId="8" xfId="0" applyFont="1" applyFill="1" applyBorder="1">
      <alignment vertical="center"/>
    </xf>
    <xf numFmtId="177" fontId="7" fillId="4" borderId="1" xfId="0" applyNumberFormat="1" applyFont="1" applyFill="1" applyBorder="1">
      <alignment vertical="center"/>
    </xf>
    <xf numFmtId="0" fontId="7" fillId="4" borderId="2" xfId="0" applyFont="1" applyFill="1" applyBorder="1">
      <alignment vertical="center"/>
    </xf>
    <xf numFmtId="177" fontId="7" fillId="0" borderId="2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0" fontId="7" fillId="0" borderId="8" xfId="0" applyFont="1" applyBorder="1">
      <alignment vertical="center"/>
    </xf>
    <xf numFmtId="177" fontId="7" fillId="0" borderId="8" xfId="0" applyNumberFormat="1" applyFont="1" applyBorder="1">
      <alignment vertical="center"/>
    </xf>
    <xf numFmtId="0" fontId="7" fillId="4" borderId="8" xfId="0" applyFont="1" applyFill="1" applyBorder="1" applyAlignment="1">
      <alignment horizontal="right" vertical="center"/>
    </xf>
    <xf numFmtId="177" fontId="7" fillId="4" borderId="8" xfId="0" applyNumberFormat="1" applyFont="1" applyFill="1" applyBorder="1">
      <alignment vertical="center"/>
    </xf>
    <xf numFmtId="177" fontId="7" fillId="0" borderId="8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3" fontId="7" fillId="4" borderId="8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77" fontId="7" fillId="4" borderId="3" xfId="0" applyNumberFormat="1" applyFont="1" applyFill="1" applyBorder="1">
      <alignment vertical="center"/>
    </xf>
    <xf numFmtId="177" fontId="8" fillId="4" borderId="3" xfId="0" applyNumberFormat="1" applyFont="1" applyFill="1" applyBorder="1">
      <alignment vertical="center"/>
    </xf>
    <xf numFmtId="177" fontId="7" fillId="0" borderId="3" xfId="0" applyNumberFormat="1" applyFont="1" applyFill="1" applyBorder="1">
      <alignment vertical="center"/>
    </xf>
    <xf numFmtId="177" fontId="7" fillId="4" borderId="2" xfId="0" applyNumberFormat="1" applyFont="1" applyFill="1" applyBorder="1">
      <alignment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177" fontId="7" fillId="4" borderId="0" xfId="0" applyNumberFormat="1" applyFont="1" applyFill="1" applyBorder="1">
      <alignment vertical="center"/>
    </xf>
    <xf numFmtId="3" fontId="7" fillId="4" borderId="0" xfId="0" applyNumberFormat="1" applyFont="1" applyFill="1" applyBorder="1" applyAlignment="1">
      <alignment horizontal="right" vertical="center"/>
    </xf>
    <xf numFmtId="177" fontId="7" fillId="4" borderId="9" xfId="0" applyNumberFormat="1" applyFont="1" applyFill="1" applyBorder="1">
      <alignment vertical="center"/>
    </xf>
    <xf numFmtId="177" fontId="7" fillId="4" borderId="7" xfId="0" applyNumberFormat="1" applyFont="1" applyFill="1" applyBorder="1">
      <alignment vertical="center"/>
    </xf>
    <xf numFmtId="0" fontId="7" fillId="4" borderId="0" xfId="0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177" fontId="7" fillId="4" borderId="1" xfId="0" quotePrefix="1" applyNumberFormat="1" applyFont="1" applyFill="1" applyBorder="1">
      <alignment vertical="center"/>
    </xf>
    <xf numFmtId="177" fontId="7" fillId="4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3" fontId="7" fillId="4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107</xdr:row>
      <xdr:rowOff>104775</xdr:rowOff>
    </xdr:from>
    <xdr:to>
      <xdr:col>13</xdr:col>
      <xdr:colOff>400050</xdr:colOff>
      <xdr:row>107</xdr:row>
      <xdr:rowOff>106363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1677650" y="19992975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106</xdr:row>
      <xdr:rowOff>114301</xdr:rowOff>
    </xdr:from>
    <xdr:to>
      <xdr:col>13</xdr:col>
      <xdr:colOff>552450</xdr:colOff>
      <xdr:row>111</xdr:row>
      <xdr:rowOff>28576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2096750" y="19821526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109</xdr:row>
      <xdr:rowOff>47625</xdr:rowOff>
    </xdr:from>
    <xdr:to>
      <xdr:col>16</xdr:col>
      <xdr:colOff>238125</xdr:colOff>
      <xdr:row>112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3611225" y="20297775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107</xdr:row>
      <xdr:rowOff>104775</xdr:rowOff>
    </xdr:from>
    <xdr:to>
      <xdr:col>13</xdr:col>
      <xdr:colOff>400050</xdr:colOff>
      <xdr:row>107</xdr:row>
      <xdr:rowOff>106363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xmlns="" id="{AE44D5E5-C963-4DC6-A715-A26E793BD727}"/>
            </a:ext>
          </a:extLst>
        </xdr:cNvPr>
        <xdr:cNvCxnSpPr/>
      </xdr:nvCxnSpPr>
      <xdr:spPr>
        <a:xfrm>
          <a:off x="12382500" y="20574000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106</xdr:row>
      <xdr:rowOff>114301</xdr:rowOff>
    </xdr:from>
    <xdr:to>
      <xdr:col>13</xdr:col>
      <xdr:colOff>552450</xdr:colOff>
      <xdr:row>111</xdr:row>
      <xdr:rowOff>28576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xmlns="" id="{C4CFD4A7-EF54-407D-BB27-16F8050CA9DB}"/>
            </a:ext>
          </a:extLst>
        </xdr:cNvPr>
        <xdr:cNvSpPr/>
      </xdr:nvSpPr>
      <xdr:spPr>
        <a:xfrm>
          <a:off x="12801600" y="20402551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109</xdr:row>
      <xdr:rowOff>47625</xdr:rowOff>
    </xdr:from>
    <xdr:to>
      <xdr:col>16</xdr:col>
      <xdr:colOff>238125</xdr:colOff>
      <xdr:row>112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xmlns="" id="{8B9178A5-9B2B-45C4-AB31-537A3DEB30E3}"/>
            </a:ext>
          </a:extLst>
        </xdr:cNvPr>
        <xdr:cNvSpPr/>
      </xdr:nvSpPr>
      <xdr:spPr>
        <a:xfrm>
          <a:off x="14316075" y="20878800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107</xdr:row>
      <xdr:rowOff>104775</xdr:rowOff>
    </xdr:from>
    <xdr:to>
      <xdr:col>13</xdr:col>
      <xdr:colOff>400050</xdr:colOff>
      <xdr:row>107</xdr:row>
      <xdr:rowOff>106363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xmlns="" id="{5CE1BDB5-686B-428A-A367-3A08F00C2AFD}"/>
            </a:ext>
          </a:extLst>
        </xdr:cNvPr>
        <xdr:cNvCxnSpPr/>
      </xdr:nvCxnSpPr>
      <xdr:spPr>
        <a:xfrm>
          <a:off x="12382500" y="20574000"/>
          <a:ext cx="390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428625</xdr:colOff>
      <xdr:row>106</xdr:row>
      <xdr:rowOff>114301</xdr:rowOff>
    </xdr:from>
    <xdr:to>
      <xdr:col>13</xdr:col>
      <xdr:colOff>552450</xdr:colOff>
      <xdr:row>111</xdr:row>
      <xdr:rowOff>28576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xmlns="" id="{B970534D-7F03-419D-8EED-5DBD157C5678}"/>
            </a:ext>
          </a:extLst>
        </xdr:cNvPr>
        <xdr:cNvSpPr/>
      </xdr:nvSpPr>
      <xdr:spPr>
        <a:xfrm>
          <a:off x="12801600" y="20402551"/>
          <a:ext cx="123825" cy="819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85725</xdr:colOff>
      <xdr:row>109</xdr:row>
      <xdr:rowOff>47625</xdr:rowOff>
    </xdr:from>
    <xdr:to>
      <xdr:col>16</xdr:col>
      <xdr:colOff>238125</xdr:colOff>
      <xdr:row>112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xmlns="" id="{907ED5BB-C0BB-4E12-9E3F-91F5AA91C341}"/>
            </a:ext>
          </a:extLst>
        </xdr:cNvPr>
        <xdr:cNvSpPr/>
      </xdr:nvSpPr>
      <xdr:spPr>
        <a:xfrm>
          <a:off x="14316075" y="20878800"/>
          <a:ext cx="152400" cy="4953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9"/>
  <sheetViews>
    <sheetView view="pageLayout" topLeftCell="A85" zoomScaleNormal="100" workbookViewId="0">
      <selection activeCell="B102" sqref="B102"/>
    </sheetView>
  </sheetViews>
  <sheetFormatPr defaultRowHeight="13" x14ac:dyDescent="0.2"/>
  <cols>
    <col min="1" max="1" width="26.36328125" customWidth="1"/>
    <col min="2" max="3" width="13.6328125" customWidth="1"/>
    <col min="4" max="4" width="13.7265625" customWidth="1"/>
    <col min="5" max="5" width="13.6328125" customWidth="1"/>
    <col min="6" max="6" width="11.26953125" customWidth="1"/>
    <col min="7" max="7" width="14.6328125" hidden="1" customWidth="1"/>
    <col min="8" max="8" width="12.36328125" customWidth="1"/>
    <col min="9" max="9" width="13.36328125" customWidth="1"/>
    <col min="10" max="10" width="12.7265625" customWidth="1"/>
    <col min="11" max="11" width="13.453125" customWidth="1"/>
    <col min="12" max="12" width="18.453125" customWidth="1"/>
    <col min="13" max="13" width="14" customWidth="1"/>
    <col min="15" max="15" width="17.453125" customWidth="1"/>
    <col min="16" max="16" width="9" hidden="1" customWidth="1"/>
  </cols>
  <sheetData>
    <row r="1" spans="1:12" s="2" customFormat="1" ht="15.75" customHeight="1" x14ac:dyDescent="0.2">
      <c r="A1" s="81" t="s">
        <v>123</v>
      </c>
      <c r="B1" s="81"/>
      <c r="C1" s="81"/>
      <c r="D1" s="81"/>
      <c r="E1" s="81"/>
      <c r="F1" s="81"/>
      <c r="G1" s="81"/>
      <c r="H1" s="81"/>
      <c r="I1" s="81"/>
      <c r="J1" s="81"/>
    </row>
    <row r="2" spans="1:12" s="2" customFormat="1" ht="15.75" customHeight="1" x14ac:dyDescent="0.2">
      <c r="A2" s="1"/>
      <c r="B2" s="1"/>
      <c r="C2" s="1"/>
      <c r="D2" s="73" t="s">
        <v>119</v>
      </c>
      <c r="E2" s="73"/>
      <c r="F2" s="31"/>
      <c r="G2" s="1"/>
      <c r="H2" s="31"/>
      <c r="I2" s="1"/>
      <c r="J2" s="1"/>
    </row>
    <row r="3" spans="1:12" s="2" customFormat="1" ht="15.75" customHeight="1" x14ac:dyDescent="0.2">
      <c r="C3" s="2" t="s">
        <v>124</v>
      </c>
      <c r="J3" s="3" t="s">
        <v>38</v>
      </c>
    </row>
    <row r="4" spans="1:12" s="2" customFormat="1" ht="18" customHeight="1" x14ac:dyDescent="0.2">
      <c r="A4" s="82" t="s">
        <v>0</v>
      </c>
      <c r="B4" s="91" t="s">
        <v>120</v>
      </c>
      <c r="C4" s="84" t="s">
        <v>3</v>
      </c>
      <c r="D4" s="86" t="s">
        <v>20</v>
      </c>
      <c r="E4" s="87"/>
      <c r="F4" s="88" t="s">
        <v>39</v>
      </c>
      <c r="G4" s="89"/>
      <c r="H4" s="89"/>
      <c r="I4" s="90"/>
      <c r="J4" s="82" t="s">
        <v>1</v>
      </c>
    </row>
    <row r="5" spans="1:12" s="2" customFormat="1" ht="18" customHeight="1" x14ac:dyDescent="0.2">
      <c r="A5" s="83"/>
      <c r="B5" s="92"/>
      <c r="C5" s="85"/>
      <c r="D5" s="32" t="s">
        <v>2</v>
      </c>
      <c r="E5" s="32" t="s">
        <v>40</v>
      </c>
      <c r="F5" s="33" t="s">
        <v>31</v>
      </c>
      <c r="G5" s="43"/>
      <c r="H5" s="32" t="s">
        <v>32</v>
      </c>
      <c r="I5" s="32" t="s">
        <v>41</v>
      </c>
      <c r="J5" s="83"/>
    </row>
    <row r="6" spans="1:12" s="2" customFormat="1" ht="17.25" customHeight="1" x14ac:dyDescent="0.2">
      <c r="A6" s="40" t="s">
        <v>47</v>
      </c>
      <c r="B6" s="47"/>
      <c r="C6" s="48"/>
      <c r="D6" s="48"/>
      <c r="E6" s="48"/>
      <c r="F6" s="48"/>
      <c r="G6" s="49"/>
      <c r="H6" s="48"/>
      <c r="I6" s="48"/>
      <c r="J6" s="48"/>
      <c r="K6" s="4"/>
      <c r="L6" s="4"/>
    </row>
    <row r="7" spans="1:12" s="2" customFormat="1" ht="17.25" customHeight="1" x14ac:dyDescent="0.2">
      <c r="A7" s="36" t="s">
        <v>48</v>
      </c>
      <c r="B7" s="50"/>
      <c r="C7" s="51"/>
      <c r="D7" s="51"/>
      <c r="E7" s="51"/>
      <c r="F7" s="51"/>
      <c r="G7" s="49"/>
      <c r="H7" s="51"/>
      <c r="I7" s="51"/>
      <c r="J7" s="51"/>
      <c r="K7" s="4"/>
      <c r="L7" s="4"/>
    </row>
    <row r="8" spans="1:12" s="2" customFormat="1" ht="17.25" customHeight="1" x14ac:dyDescent="0.2">
      <c r="A8" s="36" t="s">
        <v>60</v>
      </c>
      <c r="B8" s="50"/>
      <c r="C8" s="51"/>
      <c r="D8" s="51"/>
      <c r="E8" s="51"/>
      <c r="F8" s="51"/>
      <c r="G8" s="49"/>
      <c r="H8" s="51"/>
      <c r="I8" s="51"/>
      <c r="J8" s="51"/>
      <c r="K8" s="4"/>
      <c r="L8" s="4"/>
    </row>
    <row r="9" spans="1:12" s="6" customFormat="1" ht="17.25" customHeight="1" x14ac:dyDescent="0.2">
      <c r="A9" s="37" t="s">
        <v>49</v>
      </c>
      <c r="B9" s="56">
        <v>500</v>
      </c>
      <c r="C9" s="53">
        <f>C10</f>
        <v>600</v>
      </c>
      <c r="D9" s="53"/>
      <c r="E9" s="53">
        <f>E10</f>
        <v>600</v>
      </c>
      <c r="F9" s="53"/>
      <c r="G9" s="46"/>
      <c r="H9" s="53"/>
      <c r="I9" s="53"/>
      <c r="J9" s="53"/>
      <c r="K9" s="5">
        <f>SUM(D9:J9)</f>
        <v>600</v>
      </c>
      <c r="L9" s="5"/>
    </row>
    <row r="10" spans="1:12" s="6" customFormat="1" ht="17.25" customHeight="1" x14ac:dyDescent="0.2">
      <c r="A10" s="41" t="s">
        <v>50</v>
      </c>
      <c r="B10" s="57">
        <v>500</v>
      </c>
      <c r="C10" s="54">
        <v>600</v>
      </c>
      <c r="D10" s="54"/>
      <c r="E10" s="54">
        <v>600</v>
      </c>
      <c r="F10" s="54"/>
      <c r="G10" s="55"/>
      <c r="H10" s="54"/>
      <c r="I10" s="54"/>
      <c r="J10" s="54"/>
      <c r="K10" s="5"/>
      <c r="L10" s="5"/>
    </row>
    <row r="11" spans="1:12" s="6" customFormat="1" ht="17.25" customHeight="1" x14ac:dyDescent="0.2">
      <c r="A11" s="37" t="s">
        <v>128</v>
      </c>
      <c r="B11" s="56">
        <v>100</v>
      </c>
      <c r="C11" s="53">
        <f>C12</f>
        <v>0</v>
      </c>
      <c r="D11" s="53"/>
      <c r="E11" s="53">
        <f>E12</f>
        <v>0</v>
      </c>
      <c r="F11" s="53"/>
      <c r="G11" s="46"/>
      <c r="H11" s="53"/>
      <c r="I11" s="53"/>
      <c r="J11" s="53"/>
      <c r="K11" s="5">
        <f>SUM(D11:J11)</f>
        <v>0</v>
      </c>
      <c r="L11" s="5"/>
    </row>
    <row r="12" spans="1:12" s="6" customFormat="1" ht="17.25" customHeight="1" x14ac:dyDescent="0.2">
      <c r="A12" s="41" t="s">
        <v>51</v>
      </c>
      <c r="B12" s="57">
        <v>100</v>
      </c>
      <c r="C12" s="54">
        <v>0</v>
      </c>
      <c r="D12" s="54"/>
      <c r="E12" s="54">
        <v>0</v>
      </c>
      <c r="F12" s="54"/>
      <c r="G12" s="55"/>
      <c r="H12" s="54"/>
      <c r="I12" s="54"/>
      <c r="J12" s="54"/>
      <c r="K12" s="5"/>
      <c r="L12" s="5"/>
    </row>
    <row r="13" spans="1:12" s="6" customFormat="1" ht="17.25" customHeight="1" x14ac:dyDescent="0.2">
      <c r="A13" s="37" t="s">
        <v>129</v>
      </c>
      <c r="B13" s="53">
        <v>42868000</v>
      </c>
      <c r="C13" s="53">
        <f>SUM(C14:C15)</f>
        <v>42800000</v>
      </c>
      <c r="D13" s="53"/>
      <c r="E13" s="53">
        <f t="shared" ref="E13:J13" si="0">SUM(E14:E15)</f>
        <v>8353400</v>
      </c>
      <c r="F13" s="53"/>
      <c r="G13" s="46"/>
      <c r="H13" s="53">
        <f t="shared" si="0"/>
        <v>26093200</v>
      </c>
      <c r="I13" s="53"/>
      <c r="J13" s="53">
        <f t="shared" si="0"/>
        <v>8353000</v>
      </c>
      <c r="K13" s="34">
        <f>SUM(D13:J13)</f>
        <v>42799600</v>
      </c>
      <c r="L13" s="5"/>
    </row>
    <row r="14" spans="1:12" s="6" customFormat="1" ht="17.25" customHeight="1" x14ac:dyDescent="0.2">
      <c r="A14" s="41" t="s">
        <v>110</v>
      </c>
      <c r="B14" s="54">
        <v>41800000</v>
      </c>
      <c r="C14" s="54">
        <v>41767000</v>
      </c>
      <c r="D14" s="54"/>
      <c r="E14" s="54">
        <v>8353400</v>
      </c>
      <c r="F14" s="54"/>
      <c r="G14" s="55"/>
      <c r="H14" s="54">
        <v>25060200</v>
      </c>
      <c r="I14" s="54"/>
      <c r="J14" s="54">
        <v>8353000</v>
      </c>
      <c r="K14" s="5"/>
      <c r="L14" s="5"/>
    </row>
    <row r="15" spans="1:12" s="6" customFormat="1" ht="17.25" customHeight="1" x14ac:dyDescent="0.2">
      <c r="A15" s="41" t="s">
        <v>111</v>
      </c>
      <c r="B15" s="54">
        <v>1068000</v>
      </c>
      <c r="C15" s="54">
        <v>1033000</v>
      </c>
      <c r="D15" s="54"/>
      <c r="E15" s="54"/>
      <c r="F15" s="54"/>
      <c r="G15" s="55"/>
      <c r="H15" s="54">
        <v>1033000</v>
      </c>
      <c r="I15" s="54"/>
      <c r="J15" s="54"/>
      <c r="K15" s="5"/>
      <c r="L15" s="5"/>
    </row>
    <row r="16" spans="1:12" s="6" customFormat="1" ht="17.25" customHeight="1" x14ac:dyDescent="0.2">
      <c r="A16" s="37" t="s">
        <v>130</v>
      </c>
      <c r="B16" s="53">
        <f>SUM(B17:B21)</f>
        <v>5959000</v>
      </c>
      <c r="C16" s="53">
        <f>SUM(C17:C21)</f>
        <v>6427446</v>
      </c>
      <c r="D16" s="53">
        <f t="shared" ref="D16:H16" si="1">SUM(D17:D21)</f>
        <v>735000</v>
      </c>
      <c r="E16" s="53"/>
      <c r="F16" s="53">
        <f t="shared" si="1"/>
        <v>1700000</v>
      </c>
      <c r="G16" s="46"/>
      <c r="H16" s="53">
        <f t="shared" si="1"/>
        <v>3992446</v>
      </c>
      <c r="I16" s="53"/>
      <c r="J16" s="53"/>
      <c r="K16" s="5">
        <f>SUM(D16:J16)</f>
        <v>6427446</v>
      </c>
      <c r="L16" s="5"/>
    </row>
    <row r="17" spans="1:15" s="2" customFormat="1" ht="17.25" customHeight="1" x14ac:dyDescent="0.2">
      <c r="A17" s="42" t="s">
        <v>52</v>
      </c>
      <c r="B17" s="51">
        <v>460000</v>
      </c>
      <c r="C17" s="51">
        <v>460000</v>
      </c>
      <c r="D17" s="51">
        <f>C17</f>
        <v>460000</v>
      </c>
      <c r="E17" s="51"/>
      <c r="F17" s="51"/>
      <c r="G17" s="49"/>
      <c r="H17" s="51"/>
      <c r="I17" s="51"/>
      <c r="J17" s="51"/>
      <c r="K17" s="4"/>
      <c r="L17" s="4"/>
    </row>
    <row r="18" spans="1:15" s="2" customFormat="1" ht="17.25" customHeight="1" x14ac:dyDescent="0.2">
      <c r="A18" s="42" t="s">
        <v>116</v>
      </c>
      <c r="B18" s="51">
        <v>0</v>
      </c>
      <c r="C18" s="51">
        <v>0</v>
      </c>
      <c r="D18" s="51"/>
      <c r="E18" s="51"/>
      <c r="F18" s="51"/>
      <c r="G18" s="49"/>
      <c r="H18" s="51"/>
      <c r="I18" s="51"/>
      <c r="J18" s="51"/>
      <c r="K18" s="4"/>
      <c r="L18" s="4"/>
    </row>
    <row r="19" spans="1:15" s="2" customFormat="1" ht="17.25" customHeight="1" x14ac:dyDescent="0.2">
      <c r="A19" s="42" t="s">
        <v>53</v>
      </c>
      <c r="B19" s="51">
        <v>275000</v>
      </c>
      <c r="C19" s="51">
        <v>275000</v>
      </c>
      <c r="D19" s="51">
        <f>C19</f>
        <v>275000</v>
      </c>
      <c r="E19" s="51"/>
      <c r="F19" s="51"/>
      <c r="G19" s="49"/>
      <c r="H19" s="51"/>
      <c r="I19" s="51"/>
      <c r="J19" s="51"/>
      <c r="K19" s="4"/>
      <c r="L19" s="4"/>
    </row>
    <row r="20" spans="1:15" s="2" customFormat="1" ht="17.25" customHeight="1" x14ac:dyDescent="0.2">
      <c r="A20" s="42" t="s">
        <v>54</v>
      </c>
      <c r="B20" s="51">
        <v>1700000</v>
      </c>
      <c r="C20" s="51">
        <v>1700000</v>
      </c>
      <c r="D20" s="51"/>
      <c r="E20" s="51"/>
      <c r="F20" s="51">
        <v>1700000</v>
      </c>
      <c r="G20" s="49"/>
      <c r="H20" s="51"/>
      <c r="I20" s="51"/>
      <c r="J20" s="51"/>
      <c r="K20" s="4"/>
      <c r="L20" s="4"/>
    </row>
    <row r="21" spans="1:15" s="2" customFormat="1" ht="17.25" customHeight="1" x14ac:dyDescent="0.2">
      <c r="A21" s="42" t="s">
        <v>55</v>
      </c>
      <c r="B21" s="51">
        <v>3524000</v>
      </c>
      <c r="C21" s="51">
        <v>3992446</v>
      </c>
      <c r="D21" s="51"/>
      <c r="E21" s="51"/>
      <c r="F21" s="51"/>
      <c r="G21" s="49"/>
      <c r="H21" s="51">
        <v>3992446</v>
      </c>
      <c r="I21" s="51"/>
      <c r="J21" s="51"/>
      <c r="K21" s="4"/>
      <c r="L21" s="4"/>
    </row>
    <row r="22" spans="1:15" s="6" customFormat="1" ht="17.25" customHeight="1" x14ac:dyDescent="0.2">
      <c r="A22" s="37" t="s">
        <v>131</v>
      </c>
      <c r="B22" s="53">
        <f>SUM(B23:B25)</f>
        <v>14900420</v>
      </c>
      <c r="C22" s="53">
        <f>SUM(C23:C25)</f>
        <v>15985920</v>
      </c>
      <c r="D22" s="53"/>
      <c r="E22" s="53">
        <f>SUM(E25:E25)</f>
        <v>14553000</v>
      </c>
      <c r="F22" s="53"/>
      <c r="G22" s="46"/>
      <c r="H22" s="53">
        <f>SUM(H23:H25)</f>
        <v>1232920</v>
      </c>
      <c r="I22" s="53"/>
      <c r="J22" s="53">
        <f>SUM(J23:J25)</f>
        <v>200000</v>
      </c>
      <c r="K22" s="5">
        <f>SUM(D22:J22)</f>
        <v>15985920</v>
      </c>
      <c r="L22" s="5"/>
    </row>
    <row r="23" spans="1:15" s="6" customFormat="1" ht="17.25" customHeight="1" x14ac:dyDescent="0.2">
      <c r="A23" s="41" t="s">
        <v>57</v>
      </c>
      <c r="B23" s="54">
        <v>560320</v>
      </c>
      <c r="C23" s="54">
        <v>560320</v>
      </c>
      <c r="D23" s="54"/>
      <c r="E23" s="54"/>
      <c r="F23" s="54"/>
      <c r="G23" s="55"/>
      <c r="H23" s="54">
        <v>560320</v>
      </c>
      <c r="I23" s="54"/>
      <c r="J23" s="54"/>
      <c r="K23" s="5"/>
      <c r="L23" s="5"/>
    </row>
    <row r="24" spans="1:15" s="6" customFormat="1" ht="17.25" customHeight="1" x14ac:dyDescent="0.2">
      <c r="A24" s="41" t="s">
        <v>122</v>
      </c>
      <c r="B24" s="54">
        <v>514300</v>
      </c>
      <c r="C24" s="54">
        <v>872600</v>
      </c>
      <c r="D24" s="54"/>
      <c r="E24" s="54"/>
      <c r="F24" s="54"/>
      <c r="G24" s="55"/>
      <c r="H24" s="54">
        <v>672600</v>
      </c>
      <c r="I24" s="54"/>
      <c r="J24" s="54">
        <v>200000</v>
      </c>
      <c r="K24" s="5"/>
      <c r="L24" s="5"/>
    </row>
    <row r="25" spans="1:15" s="6" customFormat="1" ht="17.25" customHeight="1" x14ac:dyDescent="0.2">
      <c r="A25" s="41" t="s">
        <v>56</v>
      </c>
      <c r="B25" s="54">
        <v>13825800</v>
      </c>
      <c r="C25" s="54">
        <v>14553000</v>
      </c>
      <c r="D25" s="54"/>
      <c r="E25" s="54">
        <v>14553000</v>
      </c>
      <c r="F25" s="54"/>
      <c r="G25" s="55"/>
      <c r="H25" s="54"/>
      <c r="I25" s="54"/>
      <c r="J25" s="54"/>
      <c r="K25" s="5"/>
      <c r="L25" s="5"/>
    </row>
    <row r="26" spans="1:15" s="6" customFormat="1" ht="17.25" customHeight="1" x14ac:dyDescent="0.2">
      <c r="A26" s="37" t="s">
        <v>132</v>
      </c>
      <c r="B26" s="53">
        <v>275120</v>
      </c>
      <c r="C26" s="53">
        <f>C27+C28</f>
        <v>275110</v>
      </c>
      <c r="D26" s="53"/>
      <c r="E26" s="53"/>
      <c r="F26" s="53">
        <v>100000</v>
      </c>
      <c r="G26" s="46"/>
      <c r="H26" s="53">
        <f>H28</f>
        <v>175000</v>
      </c>
      <c r="I26" s="53"/>
      <c r="J26" s="53">
        <v>110</v>
      </c>
      <c r="K26" s="5">
        <f>SUM(D26:J26)</f>
        <v>275110</v>
      </c>
      <c r="L26" s="5"/>
    </row>
    <row r="27" spans="1:15" s="6" customFormat="1" ht="17.25" customHeight="1" x14ac:dyDescent="0.2">
      <c r="A27" s="37" t="s">
        <v>58</v>
      </c>
      <c r="B27" s="53">
        <v>120</v>
      </c>
      <c r="C27" s="53">
        <v>110</v>
      </c>
      <c r="D27" s="53"/>
      <c r="E27" s="53"/>
      <c r="F27" s="53"/>
      <c r="G27" s="46"/>
      <c r="H27" s="53"/>
      <c r="I27" s="53"/>
      <c r="J27" s="53">
        <v>110</v>
      </c>
      <c r="K27" s="5"/>
      <c r="L27" s="5"/>
    </row>
    <row r="28" spans="1:15" s="2" customFormat="1" ht="17.25" customHeight="1" x14ac:dyDescent="0.2">
      <c r="A28" s="37" t="s">
        <v>43</v>
      </c>
      <c r="B28" s="58">
        <v>275000</v>
      </c>
      <c r="C28" s="58">
        <v>275000</v>
      </c>
      <c r="D28" s="59"/>
      <c r="E28" s="58"/>
      <c r="F28" s="58">
        <v>100000</v>
      </c>
      <c r="G28" s="46"/>
      <c r="H28" s="58">
        <v>175000</v>
      </c>
      <c r="I28" s="58"/>
      <c r="J28" s="60"/>
      <c r="K28" s="4"/>
      <c r="L28" s="4"/>
    </row>
    <row r="29" spans="1:15" s="2" customFormat="1" ht="17.25" customHeight="1" x14ac:dyDescent="0.2">
      <c r="A29" s="37" t="s">
        <v>44</v>
      </c>
      <c r="B29" s="61">
        <f>B9+B11+B13+B16+B22+B26</f>
        <v>64003140</v>
      </c>
      <c r="C29" s="61">
        <f>C9+C11+C13+C16+C22+C26</f>
        <v>65489076</v>
      </c>
      <c r="D29" s="53">
        <f>D9+D11+D13+D16+D22+D26</f>
        <v>735000</v>
      </c>
      <c r="E29" s="61">
        <f>E9+E11+E13+E16+E22+E26</f>
        <v>22907000</v>
      </c>
      <c r="F29" s="61">
        <f>F9+F11+F13+F16+F22+F26</f>
        <v>1800000</v>
      </c>
      <c r="G29" s="61"/>
      <c r="H29" s="61">
        <f>H9+H11+H13+H16+H22+H26</f>
        <v>31493566</v>
      </c>
      <c r="I29" s="61"/>
      <c r="J29" s="61">
        <f>J9+J11+J13+J16+J22+J26</f>
        <v>8553110</v>
      </c>
      <c r="K29" s="4">
        <f>SUM(D29:J29)</f>
        <v>65488676</v>
      </c>
      <c r="L29" s="4"/>
    </row>
    <row r="30" spans="1:15" s="2" customFormat="1" ht="17.25" customHeight="1" x14ac:dyDescent="0.2">
      <c r="A30" s="40" t="s">
        <v>59</v>
      </c>
      <c r="B30" s="62"/>
      <c r="C30" s="61"/>
      <c r="D30" s="61"/>
      <c r="E30" s="61"/>
      <c r="F30" s="61"/>
      <c r="G30" s="46"/>
      <c r="H30" s="61"/>
      <c r="I30" s="61"/>
      <c r="J30" s="61"/>
      <c r="K30" s="4"/>
      <c r="L30" s="4"/>
    </row>
    <row r="31" spans="1:15" s="2" customFormat="1" ht="14.25" customHeight="1" x14ac:dyDescent="0.2">
      <c r="A31" s="37" t="s">
        <v>133</v>
      </c>
      <c r="B31" s="53">
        <f>SUM(B32:B58)</f>
        <v>58435480</v>
      </c>
      <c r="C31" s="53">
        <f>SUM(C32:C58)</f>
        <v>61605815</v>
      </c>
      <c r="D31" s="53">
        <f>SUM(D32:D58)</f>
        <v>15782168</v>
      </c>
      <c r="E31" s="53">
        <f>SUM(E32:E58)</f>
        <v>27025969</v>
      </c>
      <c r="F31" s="53">
        <f>SUM(F32:F58)</f>
        <v>168400</v>
      </c>
      <c r="G31" s="46"/>
      <c r="H31" s="53">
        <f>SUM(H32:H58)</f>
        <v>14124950</v>
      </c>
      <c r="I31" s="53">
        <f>SUM(I32:I58)</f>
        <v>4504328</v>
      </c>
      <c r="J31" s="53"/>
      <c r="K31" s="4">
        <f>SUM(D31:I31)</f>
        <v>61605815</v>
      </c>
      <c r="L31" s="4"/>
    </row>
    <row r="32" spans="1:15" s="2" customFormat="1" ht="14.25" customHeight="1" x14ac:dyDescent="0.2">
      <c r="A32" s="37" t="s">
        <v>61</v>
      </c>
      <c r="B32" s="56">
        <v>18682300</v>
      </c>
      <c r="C32" s="53">
        <f t="shared" ref="C32:C56" si="2">SUM(D32:I32)</f>
        <v>18539734</v>
      </c>
      <c r="D32" s="53"/>
      <c r="E32" s="53">
        <f>M108*0.78</f>
        <v>15891201</v>
      </c>
      <c r="F32" s="53"/>
      <c r="G32" s="46"/>
      <c r="H32" s="53"/>
      <c r="I32" s="53">
        <f>M108*0.13</f>
        <v>2648533</v>
      </c>
      <c r="J32" s="53"/>
      <c r="K32" s="4"/>
      <c r="L32" s="4"/>
      <c r="M32" s="7"/>
      <c r="N32" s="7"/>
      <c r="O32" s="7"/>
    </row>
    <row r="33" spans="1:15" s="2" customFormat="1" ht="14.25" customHeight="1" x14ac:dyDescent="0.2">
      <c r="A33" s="37" t="s">
        <v>62</v>
      </c>
      <c r="B33" s="56">
        <v>341250</v>
      </c>
      <c r="C33" s="53">
        <f>E33+I33</f>
        <v>341250</v>
      </c>
      <c r="D33" s="53"/>
      <c r="E33" s="53">
        <f>M109*0.78</f>
        <v>292500</v>
      </c>
      <c r="F33" s="53"/>
      <c r="G33" s="46"/>
      <c r="H33" s="53"/>
      <c r="I33" s="53">
        <f>M109*0.13</f>
        <v>48750</v>
      </c>
      <c r="J33" s="53"/>
      <c r="K33" s="4"/>
      <c r="L33" s="4"/>
      <c r="M33" s="7"/>
      <c r="N33" s="7"/>
      <c r="O33" s="7"/>
    </row>
    <row r="34" spans="1:15" s="2" customFormat="1" ht="14.25" customHeight="1" x14ac:dyDescent="0.2">
      <c r="A34" s="37" t="s">
        <v>63</v>
      </c>
      <c r="B34" s="56">
        <v>3324092</v>
      </c>
      <c r="C34" s="53">
        <f t="shared" si="2"/>
        <v>3352041</v>
      </c>
      <c r="D34" s="53"/>
      <c r="E34" s="53">
        <f>M110*0.78</f>
        <v>2873178</v>
      </c>
      <c r="F34" s="53"/>
      <c r="G34" s="46"/>
      <c r="H34" s="53"/>
      <c r="I34" s="53">
        <f>M110*0.13</f>
        <v>478863</v>
      </c>
      <c r="J34" s="53"/>
      <c r="K34" s="4"/>
      <c r="L34" s="4"/>
    </row>
    <row r="35" spans="1:15" s="2" customFormat="1" ht="14.25" customHeight="1" x14ac:dyDescent="0.2">
      <c r="A35" s="37" t="s">
        <v>64</v>
      </c>
      <c r="B35" s="56">
        <v>8931000</v>
      </c>
      <c r="C35" s="53">
        <f t="shared" si="2"/>
        <v>9385400</v>
      </c>
      <c r="D35" s="53">
        <v>387000</v>
      </c>
      <c r="E35" s="53"/>
      <c r="F35" s="53">
        <v>18400</v>
      </c>
      <c r="G35" s="46"/>
      <c r="H35" s="53">
        <v>8980000</v>
      </c>
      <c r="I35" s="53"/>
      <c r="J35" s="53"/>
      <c r="K35" s="4"/>
      <c r="L35" s="4"/>
    </row>
    <row r="36" spans="1:15" s="2" customFormat="1" ht="14.25" customHeight="1" x14ac:dyDescent="0.2">
      <c r="A36" s="37" t="s">
        <v>65</v>
      </c>
      <c r="B36" s="56">
        <v>1410736</v>
      </c>
      <c r="C36" s="53">
        <f>SUM(D36:I36)</f>
        <v>1540235</v>
      </c>
      <c r="D36" s="53">
        <v>695000</v>
      </c>
      <c r="E36" s="53">
        <f>M112*0.78</f>
        <v>638773</v>
      </c>
      <c r="F36" s="53"/>
      <c r="G36" s="46"/>
      <c r="H36" s="53">
        <v>100000</v>
      </c>
      <c r="I36" s="53">
        <f>M112*0.13</f>
        <v>106462</v>
      </c>
      <c r="J36" s="53"/>
      <c r="K36" s="4"/>
      <c r="L36" s="4"/>
    </row>
    <row r="37" spans="1:15" s="2" customFormat="1" ht="14.25" customHeight="1" x14ac:dyDescent="0.2">
      <c r="A37" s="37" t="s">
        <v>67</v>
      </c>
      <c r="B37" s="56">
        <v>5136233</v>
      </c>
      <c r="C37" s="53">
        <f t="shared" si="2"/>
        <v>5596347</v>
      </c>
      <c r="D37" s="53">
        <v>3687040</v>
      </c>
      <c r="E37" s="53">
        <f>M113*0.78</f>
        <v>1225120</v>
      </c>
      <c r="F37" s="53"/>
      <c r="G37" s="46"/>
      <c r="H37" s="53">
        <v>480000</v>
      </c>
      <c r="I37" s="53">
        <f>M113*0.13</f>
        <v>204187</v>
      </c>
      <c r="J37" s="53"/>
      <c r="K37" s="4"/>
      <c r="L37" s="4"/>
    </row>
    <row r="38" spans="1:15" s="2" customFormat="1" ht="14.25" customHeight="1" x14ac:dyDescent="0.2">
      <c r="A38" s="37" t="s">
        <v>68</v>
      </c>
      <c r="B38" s="56">
        <v>182000</v>
      </c>
      <c r="C38" s="53">
        <f t="shared" si="2"/>
        <v>0</v>
      </c>
      <c r="D38" s="53"/>
      <c r="E38" s="53">
        <f t="shared" ref="E38:E43" si="3">M114*0.78</f>
        <v>0</v>
      </c>
      <c r="F38" s="53"/>
      <c r="G38" s="46"/>
      <c r="H38" s="53"/>
      <c r="I38" s="53">
        <f t="shared" ref="I38:I43" si="4">M114*0.13</f>
        <v>0</v>
      </c>
      <c r="J38" s="53"/>
      <c r="K38" s="4"/>
      <c r="L38" s="4"/>
    </row>
    <row r="39" spans="1:15" s="2" customFormat="1" ht="14.25" customHeight="1" x14ac:dyDescent="0.2">
      <c r="A39" s="37" t="s">
        <v>69</v>
      </c>
      <c r="B39" s="56">
        <v>751200</v>
      </c>
      <c r="C39" s="53">
        <f t="shared" si="2"/>
        <v>751200</v>
      </c>
      <c r="D39" s="53">
        <v>496000</v>
      </c>
      <c r="E39" s="53">
        <f t="shared" si="3"/>
        <v>132600</v>
      </c>
      <c r="F39" s="53"/>
      <c r="G39" s="46"/>
      <c r="H39" s="53">
        <v>100500</v>
      </c>
      <c r="I39" s="53">
        <f t="shared" si="4"/>
        <v>22100</v>
      </c>
      <c r="J39" s="53"/>
      <c r="K39" s="4"/>
      <c r="L39" s="4"/>
    </row>
    <row r="40" spans="1:15" s="2" customFormat="1" ht="14.25" customHeight="1" x14ac:dyDescent="0.2">
      <c r="A40" s="37" t="s">
        <v>70</v>
      </c>
      <c r="B40" s="56">
        <v>600600</v>
      </c>
      <c r="C40" s="53">
        <f t="shared" si="2"/>
        <v>513240</v>
      </c>
      <c r="D40" s="53"/>
      <c r="E40" s="53">
        <f t="shared" si="3"/>
        <v>439920</v>
      </c>
      <c r="F40" s="53"/>
      <c r="G40" s="46"/>
      <c r="H40" s="53"/>
      <c r="I40" s="53">
        <f t="shared" si="4"/>
        <v>73320</v>
      </c>
      <c r="J40" s="53"/>
      <c r="K40" s="4"/>
      <c r="L40" s="4"/>
    </row>
    <row r="41" spans="1:15" s="2" customFormat="1" ht="14.25" customHeight="1" x14ac:dyDescent="0.2">
      <c r="A41" s="37" t="s">
        <v>71</v>
      </c>
      <c r="B41" s="56">
        <v>5134750</v>
      </c>
      <c r="C41" s="53">
        <f t="shared" si="2"/>
        <v>5297100</v>
      </c>
      <c r="D41" s="53">
        <v>3550000</v>
      </c>
      <c r="E41" s="53">
        <f t="shared" si="3"/>
        <v>713700</v>
      </c>
      <c r="F41" s="53"/>
      <c r="G41" s="46"/>
      <c r="H41" s="53">
        <v>914450</v>
      </c>
      <c r="I41" s="53">
        <f t="shared" si="4"/>
        <v>118950</v>
      </c>
      <c r="J41" s="53"/>
      <c r="K41" s="4"/>
      <c r="L41" s="4"/>
    </row>
    <row r="42" spans="1:15" s="2" customFormat="1" ht="14.25" customHeight="1" x14ac:dyDescent="0.2">
      <c r="A42" s="37" t="s">
        <v>72</v>
      </c>
      <c r="B42" s="56">
        <v>109928</v>
      </c>
      <c r="C42" s="53">
        <f t="shared" si="2"/>
        <v>136500</v>
      </c>
      <c r="D42" s="53"/>
      <c r="E42" s="53">
        <f t="shared" si="3"/>
        <v>117000</v>
      </c>
      <c r="F42" s="53"/>
      <c r="G42" s="46"/>
      <c r="H42" s="53"/>
      <c r="I42" s="53">
        <f t="shared" si="4"/>
        <v>19500</v>
      </c>
      <c r="J42" s="53"/>
      <c r="K42" s="4"/>
      <c r="L42" s="4"/>
    </row>
    <row r="43" spans="1:15" s="2" customFormat="1" ht="14.25" customHeight="1" x14ac:dyDescent="0.2">
      <c r="A43" s="37" t="s">
        <v>73</v>
      </c>
      <c r="B43" s="56">
        <v>464100</v>
      </c>
      <c r="C43" s="53">
        <f t="shared" si="2"/>
        <v>473200</v>
      </c>
      <c r="D43" s="53"/>
      <c r="E43" s="53">
        <f t="shared" si="3"/>
        <v>405600</v>
      </c>
      <c r="F43" s="53"/>
      <c r="G43" s="46"/>
      <c r="H43" s="53"/>
      <c r="I43" s="53">
        <f t="shared" si="4"/>
        <v>67600</v>
      </c>
      <c r="J43" s="53"/>
      <c r="K43" s="4"/>
      <c r="L43" s="4"/>
    </row>
    <row r="44" spans="1:15" s="2" customFormat="1" ht="14.25" customHeight="1" x14ac:dyDescent="0.2">
      <c r="A44" s="37" t="s">
        <v>74</v>
      </c>
      <c r="B44" s="56">
        <v>0</v>
      </c>
      <c r="C44" s="53">
        <f t="shared" si="2"/>
        <v>0</v>
      </c>
      <c r="D44" s="53"/>
      <c r="E44" s="53"/>
      <c r="F44" s="53"/>
      <c r="G44" s="46"/>
      <c r="H44" s="53"/>
      <c r="I44" s="53"/>
      <c r="J44" s="53"/>
      <c r="K44" s="4"/>
      <c r="L44" s="4"/>
    </row>
    <row r="45" spans="1:15" s="2" customFormat="1" ht="14.25" customHeight="1" x14ac:dyDescent="0.2">
      <c r="A45" s="37" t="s">
        <v>76</v>
      </c>
      <c r="B45" s="56">
        <v>309855</v>
      </c>
      <c r="C45" s="53">
        <f>SUM(D45:I45)</f>
        <v>330285</v>
      </c>
      <c r="D45" s="53"/>
      <c r="E45" s="53">
        <f>M121*0.78</f>
        <v>283101</v>
      </c>
      <c r="F45" s="53"/>
      <c r="G45" s="46"/>
      <c r="H45" s="53"/>
      <c r="I45" s="53">
        <f>M121*0.13</f>
        <v>47184</v>
      </c>
      <c r="J45" s="53"/>
      <c r="K45" s="4"/>
      <c r="L45" s="4"/>
    </row>
    <row r="46" spans="1:15" s="2" customFormat="1" ht="14.25" customHeight="1" x14ac:dyDescent="0.2">
      <c r="A46" s="37" t="s">
        <v>75</v>
      </c>
      <c r="B46" s="56">
        <v>2014000</v>
      </c>
      <c r="C46" s="53">
        <f>SUM(D46:I46)</f>
        <v>2536000</v>
      </c>
      <c r="D46" s="53">
        <v>2436000</v>
      </c>
      <c r="E46" s="53"/>
      <c r="F46" s="53"/>
      <c r="G46" s="46"/>
      <c r="H46" s="53">
        <v>100000</v>
      </c>
      <c r="I46" s="53"/>
      <c r="J46" s="53"/>
      <c r="K46" s="4"/>
      <c r="L46" s="4"/>
    </row>
    <row r="47" spans="1:15" s="2" customFormat="1" ht="14.25" customHeight="1" x14ac:dyDescent="0.2">
      <c r="A47" s="37" t="s">
        <v>77</v>
      </c>
      <c r="B47" s="56">
        <v>471471</v>
      </c>
      <c r="C47" s="53">
        <f t="shared" si="2"/>
        <v>471471</v>
      </c>
      <c r="D47" s="53"/>
      <c r="E47" s="53">
        <f t="shared" ref="E47" si="5">M122*0.78</f>
        <v>404118</v>
      </c>
      <c r="F47" s="53"/>
      <c r="G47" s="46"/>
      <c r="H47" s="53"/>
      <c r="I47" s="53">
        <f>M122*0.13</f>
        <v>67353</v>
      </c>
      <c r="J47" s="53"/>
      <c r="K47" s="4"/>
      <c r="L47" s="4"/>
    </row>
    <row r="48" spans="1:15" s="2" customFormat="1" ht="14.25" customHeight="1" x14ac:dyDescent="0.2">
      <c r="A48" s="37" t="s">
        <v>78</v>
      </c>
      <c r="B48" s="56">
        <v>1086040</v>
      </c>
      <c r="C48" s="53">
        <f t="shared" si="2"/>
        <v>572000</v>
      </c>
      <c r="D48" s="53">
        <v>572000</v>
      </c>
      <c r="E48" s="53"/>
      <c r="F48" s="53"/>
      <c r="G48" s="46"/>
      <c r="H48" s="53"/>
      <c r="I48" s="53"/>
      <c r="J48" s="53"/>
      <c r="K48" s="4"/>
      <c r="L48" s="4"/>
    </row>
    <row r="49" spans="1:12" s="2" customFormat="1" ht="14.25" customHeight="1" x14ac:dyDescent="0.2">
      <c r="A49" s="37" t="s">
        <v>127</v>
      </c>
      <c r="B49" s="56">
        <v>0</v>
      </c>
      <c r="C49" s="53">
        <v>1890000</v>
      </c>
      <c r="D49" s="53">
        <v>1890000</v>
      </c>
      <c r="E49" s="53"/>
      <c r="F49" s="53"/>
      <c r="G49" s="46"/>
      <c r="H49" s="53"/>
      <c r="I49" s="53"/>
      <c r="J49" s="53"/>
      <c r="K49" s="4"/>
      <c r="L49" s="4"/>
    </row>
    <row r="50" spans="1:12" s="2" customFormat="1" ht="14.25" customHeight="1" x14ac:dyDescent="0.2">
      <c r="A50" s="37" t="s">
        <v>79</v>
      </c>
      <c r="B50" s="56">
        <v>1835520</v>
      </c>
      <c r="C50" s="53">
        <f t="shared" si="2"/>
        <v>1755520</v>
      </c>
      <c r="D50" s="53">
        <v>935520</v>
      </c>
      <c r="E50" s="53"/>
      <c r="F50" s="53"/>
      <c r="G50" s="46"/>
      <c r="H50" s="53">
        <v>820000</v>
      </c>
      <c r="I50" s="53"/>
      <c r="J50" s="53"/>
      <c r="K50" s="4"/>
      <c r="L50" s="4"/>
    </row>
    <row r="51" spans="1:12" s="2" customFormat="1" ht="14.25" customHeight="1" x14ac:dyDescent="0.2">
      <c r="A51" s="37" t="s">
        <v>80</v>
      </c>
      <c r="B51" s="56">
        <v>199200</v>
      </c>
      <c r="C51" s="53">
        <f t="shared" si="2"/>
        <v>267200</v>
      </c>
      <c r="D51" s="53">
        <v>217200</v>
      </c>
      <c r="E51" s="53"/>
      <c r="F51" s="53"/>
      <c r="G51" s="46"/>
      <c r="H51" s="53">
        <v>50000</v>
      </c>
      <c r="I51" s="53"/>
      <c r="J51" s="53"/>
      <c r="K51" s="4"/>
      <c r="L51" s="4"/>
    </row>
    <row r="52" spans="1:12" s="2" customFormat="1" ht="14.25" customHeight="1" x14ac:dyDescent="0.2">
      <c r="A52" s="37" t="s">
        <v>82</v>
      </c>
      <c r="B52" s="56">
        <v>3107765</v>
      </c>
      <c r="C52" s="53">
        <f t="shared" si="2"/>
        <v>3387765</v>
      </c>
      <c r="D52" s="53">
        <v>438000</v>
      </c>
      <c r="E52" s="53">
        <f>M125*0.78</f>
        <v>282656</v>
      </c>
      <c r="F52" s="53">
        <v>150000</v>
      </c>
      <c r="G52" s="46"/>
      <c r="H52" s="53">
        <v>2470000</v>
      </c>
      <c r="I52" s="53">
        <f>M125*0.13</f>
        <v>47109</v>
      </c>
      <c r="J52" s="53"/>
      <c r="K52" s="4"/>
      <c r="L52" s="4"/>
    </row>
    <row r="53" spans="1:12" s="2" customFormat="1" ht="14.25" customHeight="1" x14ac:dyDescent="0.2">
      <c r="A53" s="37" t="s">
        <v>81</v>
      </c>
      <c r="B53" s="56">
        <v>670234</v>
      </c>
      <c r="C53" s="53">
        <f t="shared" si="2"/>
        <v>532166</v>
      </c>
      <c r="D53" s="53"/>
      <c r="E53" s="53">
        <f>M126*0.78</f>
        <v>456142</v>
      </c>
      <c r="F53" s="53"/>
      <c r="G53" s="46"/>
      <c r="H53" s="53"/>
      <c r="I53" s="53">
        <f>M126*0.13</f>
        <v>76024</v>
      </c>
      <c r="J53" s="53"/>
      <c r="K53" s="4"/>
      <c r="L53" s="4"/>
    </row>
    <row r="54" spans="1:12" s="2" customFormat="1" ht="14.25" customHeight="1" x14ac:dyDescent="0.2">
      <c r="A54" s="37" t="s">
        <v>84</v>
      </c>
      <c r="B54" s="56">
        <v>1046500</v>
      </c>
      <c r="C54" s="53">
        <f>SUM(D54:I54)</f>
        <v>1183000</v>
      </c>
      <c r="D54" s="53"/>
      <c r="E54" s="53">
        <f>M128*0.78</f>
        <v>1014000</v>
      </c>
      <c r="F54" s="53"/>
      <c r="G54" s="46"/>
      <c r="H54" s="53"/>
      <c r="I54" s="53">
        <f>M128*0.13</f>
        <v>169000</v>
      </c>
      <c r="J54" s="53"/>
      <c r="K54" s="4"/>
      <c r="L54" s="4"/>
    </row>
    <row r="55" spans="1:12" s="2" customFormat="1" ht="14.25" customHeight="1" x14ac:dyDescent="0.2">
      <c r="A55" s="37" t="s">
        <v>115</v>
      </c>
      <c r="B55" s="56">
        <v>522400</v>
      </c>
      <c r="C55" s="53">
        <f>SUM(D55:I55)</f>
        <v>493408</v>
      </c>
      <c r="D55" s="53">
        <v>383408</v>
      </c>
      <c r="E55" s="53"/>
      <c r="F55" s="53"/>
      <c r="G55" s="46"/>
      <c r="H55" s="53">
        <v>110000</v>
      </c>
      <c r="I55" s="53"/>
      <c r="J55" s="53"/>
      <c r="K55" s="4"/>
      <c r="L55" s="4"/>
    </row>
    <row r="56" spans="1:12" s="2" customFormat="1" ht="14.25" customHeight="1" x14ac:dyDescent="0.2">
      <c r="A56" s="37" t="s">
        <v>83</v>
      </c>
      <c r="B56" s="56">
        <v>926598</v>
      </c>
      <c r="C56" s="53">
        <f t="shared" si="2"/>
        <v>1016339</v>
      </c>
      <c r="D56" s="53"/>
      <c r="E56" s="53">
        <f>M127*0.78</f>
        <v>871148</v>
      </c>
      <c r="F56" s="53"/>
      <c r="G56" s="46"/>
      <c r="H56" s="53"/>
      <c r="I56" s="53">
        <f>M127*0.13</f>
        <v>145191</v>
      </c>
      <c r="J56" s="53"/>
      <c r="K56" s="4"/>
      <c r="L56" s="4"/>
    </row>
    <row r="57" spans="1:12" s="2" customFormat="1" ht="14.25" customHeight="1" x14ac:dyDescent="0.2">
      <c r="A57" s="37" t="s">
        <v>66</v>
      </c>
      <c r="B57" s="56">
        <v>1157708</v>
      </c>
      <c r="C57" s="53">
        <f>E57+I57</f>
        <v>1149414</v>
      </c>
      <c r="D57" s="53"/>
      <c r="E57" s="53">
        <f>M130*0.78</f>
        <v>985212</v>
      </c>
      <c r="F57" s="53"/>
      <c r="G57" s="46"/>
      <c r="H57" s="53"/>
      <c r="I57" s="53">
        <f>M130*0.13</f>
        <v>164202</v>
      </c>
      <c r="J57" s="53"/>
      <c r="K57" s="4"/>
      <c r="L57" s="4"/>
    </row>
    <row r="58" spans="1:12" s="2" customFormat="1" ht="14.25" customHeight="1" x14ac:dyDescent="0.2">
      <c r="A58" s="35" t="s">
        <v>85</v>
      </c>
      <c r="B58" s="58">
        <v>20000</v>
      </c>
      <c r="C58" s="58">
        <f>SUM(D58:I58)</f>
        <v>95000</v>
      </c>
      <c r="D58" s="58">
        <v>95000</v>
      </c>
      <c r="E58" s="58"/>
      <c r="F58" s="58"/>
      <c r="G58" s="46"/>
      <c r="H58" s="58"/>
      <c r="I58" s="58"/>
      <c r="J58" s="58"/>
      <c r="K58" s="4"/>
      <c r="L58" s="4"/>
    </row>
    <row r="59" spans="1:12" s="2" customFormat="1" ht="14.25" customHeight="1" x14ac:dyDescent="0.2">
      <c r="A59" s="37" t="s">
        <v>86</v>
      </c>
      <c r="B59" s="53">
        <f>SUM(B60:B84)</f>
        <v>5493163</v>
      </c>
      <c r="C59" s="53">
        <f>SUM(C60:C84)</f>
        <v>5883443</v>
      </c>
      <c r="D59" s="53"/>
      <c r="E59" s="53"/>
      <c r="F59" s="53"/>
      <c r="G59" s="64"/>
      <c r="H59" s="53"/>
      <c r="I59" s="53"/>
      <c r="J59" s="53">
        <f>SUM(J60:J84)</f>
        <v>5883443</v>
      </c>
      <c r="K59" s="4"/>
      <c r="L59" s="4"/>
    </row>
    <row r="60" spans="1:12" s="2" customFormat="1" ht="14.25" customHeight="1" x14ac:dyDescent="0.2">
      <c r="A60" s="37" t="s">
        <v>61</v>
      </c>
      <c r="B60" s="65">
        <v>1847700</v>
      </c>
      <c r="C60" s="53">
        <f>M108*0.09</f>
        <v>1833600</v>
      </c>
      <c r="D60" s="53"/>
      <c r="E60" s="53"/>
      <c r="F60" s="53"/>
      <c r="G60" s="64"/>
      <c r="H60" s="53"/>
      <c r="I60" s="53"/>
      <c r="J60" s="53">
        <f>C60</f>
        <v>1833600</v>
      </c>
      <c r="K60" s="4"/>
      <c r="L60" s="4"/>
    </row>
    <row r="61" spans="1:12" s="2" customFormat="1" ht="14.25" customHeight="1" x14ac:dyDescent="0.2">
      <c r="A61" s="37" t="s">
        <v>62</v>
      </c>
      <c r="B61" s="65">
        <v>33750</v>
      </c>
      <c r="C61" s="53">
        <f>M109*0.09</f>
        <v>33750</v>
      </c>
      <c r="D61" s="53"/>
      <c r="E61" s="53"/>
      <c r="F61" s="53"/>
      <c r="G61" s="64"/>
      <c r="H61" s="53"/>
      <c r="I61" s="53"/>
      <c r="J61" s="53">
        <f>C61</f>
        <v>33750</v>
      </c>
      <c r="K61" s="4"/>
      <c r="L61" s="4"/>
    </row>
    <row r="62" spans="1:12" s="2" customFormat="1" ht="14.25" customHeight="1" x14ac:dyDescent="0.2">
      <c r="A62" s="37" t="s">
        <v>63</v>
      </c>
      <c r="B62" s="65">
        <v>328756</v>
      </c>
      <c r="C62" s="53">
        <f>M110*0.09</f>
        <v>331520</v>
      </c>
      <c r="D62" s="53"/>
      <c r="E62" s="53"/>
      <c r="F62" s="53"/>
      <c r="G62" s="64"/>
      <c r="H62" s="53"/>
      <c r="I62" s="53"/>
      <c r="J62" s="53">
        <f t="shared" ref="J62:J84" si="6">C62</f>
        <v>331520</v>
      </c>
      <c r="K62" s="4"/>
      <c r="L62" s="4"/>
    </row>
    <row r="63" spans="1:12" s="2" customFormat="1" ht="14.25" customHeight="1" x14ac:dyDescent="0.2">
      <c r="A63" s="37" t="s">
        <v>87</v>
      </c>
      <c r="B63" s="65">
        <v>2136480</v>
      </c>
      <c r="C63" s="53">
        <f>M111</f>
        <v>2004742</v>
      </c>
      <c r="D63" s="53"/>
      <c r="E63" s="53"/>
      <c r="F63" s="53"/>
      <c r="G63" s="66"/>
      <c r="H63" s="53"/>
      <c r="I63" s="53"/>
      <c r="J63" s="53">
        <f>C63</f>
        <v>2004742</v>
      </c>
      <c r="K63" s="4"/>
      <c r="L63" s="4"/>
    </row>
    <row r="64" spans="1:12" s="2" customFormat="1" ht="14.25" customHeight="1" x14ac:dyDescent="0.2">
      <c r="A64" s="37" t="s">
        <v>65</v>
      </c>
      <c r="B64" s="65">
        <v>63864</v>
      </c>
      <c r="C64" s="53">
        <f>M112*0.09</f>
        <v>73705</v>
      </c>
      <c r="D64" s="53"/>
      <c r="E64" s="53"/>
      <c r="F64" s="53"/>
      <c r="G64" s="67"/>
      <c r="H64" s="53"/>
      <c r="I64" s="53"/>
      <c r="J64" s="53">
        <f t="shared" si="6"/>
        <v>73705</v>
      </c>
      <c r="K64" s="4"/>
      <c r="L64" s="4"/>
    </row>
    <row r="65" spans="1:18" s="2" customFormat="1" ht="14.25" customHeight="1" x14ac:dyDescent="0.2">
      <c r="A65" s="37" t="s">
        <v>67</v>
      </c>
      <c r="B65" s="65">
        <v>139786</v>
      </c>
      <c r="C65" s="53">
        <f>M113*0.09</f>
        <v>141360</v>
      </c>
      <c r="D65" s="53"/>
      <c r="E65" s="53"/>
      <c r="F65" s="53"/>
      <c r="G65" s="67"/>
      <c r="H65" s="53"/>
      <c r="I65" s="53"/>
      <c r="J65" s="53">
        <f t="shared" si="6"/>
        <v>141360</v>
      </c>
      <c r="K65" s="4"/>
      <c r="L65" s="4"/>
    </row>
    <row r="66" spans="1:18" s="2" customFormat="1" ht="14.25" customHeight="1" x14ac:dyDescent="0.2">
      <c r="A66" s="37" t="s">
        <v>68</v>
      </c>
      <c r="B66" s="65">
        <v>18000</v>
      </c>
      <c r="C66" s="53">
        <f t="shared" ref="C66:C74" si="7">M114*0.09</f>
        <v>0</v>
      </c>
      <c r="D66" s="53"/>
      <c r="E66" s="53"/>
      <c r="F66" s="53"/>
      <c r="G66" s="67"/>
      <c r="H66" s="53"/>
      <c r="I66" s="53"/>
      <c r="J66" s="53">
        <f t="shared" si="6"/>
        <v>0</v>
      </c>
      <c r="K66" s="4"/>
      <c r="L66" s="4"/>
    </row>
    <row r="67" spans="1:18" s="2" customFormat="1" ht="14.25" customHeight="1" x14ac:dyDescent="0.2">
      <c r="A67" s="37" t="s">
        <v>69</v>
      </c>
      <c r="B67" s="65">
        <v>15300</v>
      </c>
      <c r="C67" s="53">
        <f t="shared" si="7"/>
        <v>15300</v>
      </c>
      <c r="D67" s="53"/>
      <c r="E67" s="53"/>
      <c r="F67" s="53"/>
      <c r="G67" s="67"/>
      <c r="H67" s="53"/>
      <c r="I67" s="53"/>
      <c r="J67" s="53">
        <f t="shared" si="6"/>
        <v>15300</v>
      </c>
      <c r="K67" s="4"/>
      <c r="L67" s="4"/>
    </row>
    <row r="68" spans="1:18" s="9" customFormat="1" ht="14.25" customHeight="1" x14ac:dyDescent="0.2">
      <c r="A68" s="37" t="s">
        <v>70</v>
      </c>
      <c r="B68" s="65">
        <v>59400</v>
      </c>
      <c r="C68" s="53">
        <f t="shared" si="7"/>
        <v>50760</v>
      </c>
      <c r="D68" s="53"/>
      <c r="E68" s="53"/>
      <c r="F68" s="53"/>
      <c r="G68" s="67"/>
      <c r="H68" s="53"/>
      <c r="I68" s="53"/>
      <c r="J68" s="53">
        <f t="shared" si="6"/>
        <v>50760</v>
      </c>
      <c r="K68" s="8"/>
      <c r="L68" s="8"/>
    </row>
    <row r="69" spans="1:18" s="9" customFormat="1" ht="14.25" customHeight="1" x14ac:dyDescent="0.2">
      <c r="A69" s="37" t="s">
        <v>71</v>
      </c>
      <c r="B69" s="65">
        <v>83700</v>
      </c>
      <c r="C69" s="53">
        <f t="shared" si="7"/>
        <v>82350</v>
      </c>
      <c r="D69" s="53"/>
      <c r="E69" s="53"/>
      <c r="F69" s="53"/>
      <c r="G69" s="67"/>
      <c r="H69" s="53"/>
      <c r="I69" s="53"/>
      <c r="J69" s="53">
        <f t="shared" si="6"/>
        <v>82350</v>
      </c>
      <c r="K69" s="8"/>
      <c r="L69" s="8"/>
    </row>
    <row r="70" spans="1:18" s="9" customFormat="1" ht="14.25" customHeight="1" x14ac:dyDescent="0.2">
      <c r="A70" s="37" t="s">
        <v>88</v>
      </c>
      <c r="B70" s="65">
        <v>10872</v>
      </c>
      <c r="C70" s="53">
        <f t="shared" si="7"/>
        <v>13500</v>
      </c>
      <c r="D70" s="53"/>
      <c r="E70" s="53"/>
      <c r="F70" s="53"/>
      <c r="G70" s="67"/>
      <c r="H70" s="53"/>
      <c r="I70" s="53"/>
      <c r="J70" s="53">
        <f t="shared" si="6"/>
        <v>13500</v>
      </c>
      <c r="K70" s="8"/>
      <c r="L70" s="8"/>
    </row>
    <row r="71" spans="1:18" s="2" customFormat="1" ht="14.25" customHeight="1" x14ac:dyDescent="0.2">
      <c r="A71" s="37" t="s">
        <v>73</v>
      </c>
      <c r="B71" s="65">
        <v>45900</v>
      </c>
      <c r="C71" s="53">
        <f t="shared" si="7"/>
        <v>46800</v>
      </c>
      <c r="D71" s="53"/>
      <c r="E71" s="53"/>
      <c r="F71" s="53"/>
      <c r="G71" s="67"/>
      <c r="H71" s="53"/>
      <c r="I71" s="53"/>
      <c r="J71" s="53">
        <f t="shared" si="6"/>
        <v>46800</v>
      </c>
      <c r="K71" s="4"/>
      <c r="L71" s="4"/>
      <c r="N71" s="10"/>
      <c r="O71" s="10"/>
      <c r="P71" s="10"/>
      <c r="Q71" s="10"/>
      <c r="R71" s="10"/>
    </row>
    <row r="72" spans="1:18" s="2" customFormat="1" ht="14.25" customHeight="1" x14ac:dyDescent="0.2">
      <c r="A72" s="37" t="s">
        <v>74</v>
      </c>
      <c r="B72" s="65">
        <v>0</v>
      </c>
      <c r="C72" s="53">
        <f t="shared" si="7"/>
        <v>0</v>
      </c>
      <c r="D72" s="53"/>
      <c r="E72" s="53"/>
      <c r="F72" s="53"/>
      <c r="G72" s="67"/>
      <c r="H72" s="53"/>
      <c r="I72" s="53"/>
      <c r="J72" s="53">
        <f t="shared" si="6"/>
        <v>0</v>
      </c>
      <c r="K72" s="4"/>
      <c r="L72" s="4"/>
      <c r="N72" s="11"/>
      <c r="O72" s="12"/>
      <c r="P72" s="11"/>
      <c r="Q72" s="11"/>
      <c r="R72" s="10"/>
    </row>
    <row r="73" spans="1:18" s="2" customFormat="1" ht="14.25" customHeight="1" x14ac:dyDescent="0.2">
      <c r="A73" s="37" t="s">
        <v>76</v>
      </c>
      <c r="B73" s="65">
        <v>30645</v>
      </c>
      <c r="C73" s="53">
        <f t="shared" si="7"/>
        <v>32666</v>
      </c>
      <c r="D73" s="53"/>
      <c r="E73" s="53"/>
      <c r="F73" s="53"/>
      <c r="G73" s="67"/>
      <c r="H73" s="53"/>
      <c r="I73" s="53"/>
      <c r="J73" s="53">
        <f t="shared" si="6"/>
        <v>32666</v>
      </c>
      <c r="K73" s="4"/>
      <c r="L73" s="4"/>
    </row>
    <row r="74" spans="1:18" s="2" customFormat="1" ht="14.25" customHeight="1" x14ac:dyDescent="0.2">
      <c r="A74" s="37" t="s">
        <v>77</v>
      </c>
      <c r="B74" s="65">
        <v>46629</v>
      </c>
      <c r="C74" s="53">
        <f t="shared" si="7"/>
        <v>46629</v>
      </c>
      <c r="D74" s="53"/>
      <c r="E74" s="53"/>
      <c r="F74" s="53"/>
      <c r="G74" s="67"/>
      <c r="H74" s="53"/>
      <c r="I74" s="53"/>
      <c r="J74" s="53">
        <f t="shared" si="6"/>
        <v>46629</v>
      </c>
      <c r="K74" s="4"/>
      <c r="L74" s="4"/>
    </row>
    <row r="75" spans="1:18" s="2" customFormat="1" ht="14.25" customHeight="1" x14ac:dyDescent="0.2">
      <c r="A75" s="37" t="s">
        <v>78</v>
      </c>
      <c r="B75" s="65">
        <v>50839</v>
      </c>
      <c r="C75" s="53">
        <v>0</v>
      </c>
      <c r="D75" s="53"/>
      <c r="E75" s="53"/>
      <c r="F75" s="53"/>
      <c r="G75" s="67"/>
      <c r="H75" s="53"/>
      <c r="I75" s="53"/>
      <c r="J75" s="53">
        <f t="shared" si="6"/>
        <v>0</v>
      </c>
      <c r="K75" s="4"/>
      <c r="L75" s="4"/>
    </row>
    <row r="76" spans="1:18" s="2" customFormat="1" ht="14.25" customHeight="1" x14ac:dyDescent="0.2">
      <c r="A76" s="37" t="s">
        <v>90</v>
      </c>
      <c r="B76" s="65">
        <v>5614</v>
      </c>
      <c r="C76" s="53">
        <f>M125*0.09</f>
        <v>32614</v>
      </c>
      <c r="D76" s="53"/>
      <c r="E76" s="53"/>
      <c r="F76" s="53"/>
      <c r="G76" s="67"/>
      <c r="H76" s="53"/>
      <c r="I76" s="53"/>
      <c r="J76" s="53">
        <f t="shared" ref="J76:J83" si="8">C76</f>
        <v>32614</v>
      </c>
      <c r="K76" s="4"/>
      <c r="L76" s="4"/>
    </row>
    <row r="77" spans="1:18" s="2" customFormat="1" ht="14.25" customHeight="1" x14ac:dyDescent="0.2">
      <c r="A77" s="37" t="s">
        <v>89</v>
      </c>
      <c r="B77" s="65">
        <v>200000</v>
      </c>
      <c r="C77" s="53">
        <f>M123</f>
        <v>200000</v>
      </c>
      <c r="D77" s="53"/>
      <c r="E77" s="53"/>
      <c r="F77" s="53"/>
      <c r="G77" s="67"/>
      <c r="H77" s="53"/>
      <c r="I77" s="53"/>
      <c r="J77" s="53">
        <f t="shared" si="8"/>
        <v>200000</v>
      </c>
      <c r="K77" s="4"/>
      <c r="L77" s="4"/>
    </row>
    <row r="78" spans="1:18" s="2" customFormat="1" ht="14.25" customHeight="1" x14ac:dyDescent="0.2">
      <c r="A78" s="37" t="s">
        <v>125</v>
      </c>
      <c r="B78" s="65">
        <v>0</v>
      </c>
      <c r="C78" s="53">
        <f>M124</f>
        <v>560320</v>
      </c>
      <c r="D78" s="53"/>
      <c r="E78" s="53"/>
      <c r="F78" s="53"/>
      <c r="G78" s="67"/>
      <c r="H78" s="53"/>
      <c r="I78" s="53"/>
      <c r="J78" s="53">
        <f t="shared" si="8"/>
        <v>560320</v>
      </c>
      <c r="K78" s="4"/>
      <c r="L78" s="4"/>
    </row>
    <row r="79" spans="1:18" s="2" customFormat="1" ht="14.25" customHeight="1" x14ac:dyDescent="0.2">
      <c r="A79" s="37" t="s">
        <v>81</v>
      </c>
      <c r="B79" s="65">
        <v>66287</v>
      </c>
      <c r="C79" s="53">
        <f>M126*0.09</f>
        <v>52632</v>
      </c>
      <c r="D79" s="53"/>
      <c r="E79" s="53"/>
      <c r="F79" s="53"/>
      <c r="G79" s="67"/>
      <c r="H79" s="53"/>
      <c r="I79" s="53"/>
      <c r="J79" s="53">
        <f t="shared" si="8"/>
        <v>52632</v>
      </c>
      <c r="K79" s="4"/>
      <c r="L79" s="4"/>
    </row>
    <row r="80" spans="1:18" s="2" customFormat="1" ht="14.25" customHeight="1" x14ac:dyDescent="0.2">
      <c r="A80" s="37" t="s">
        <v>91</v>
      </c>
      <c r="B80" s="65">
        <v>103500</v>
      </c>
      <c r="C80" s="53">
        <f>M128*0.09</f>
        <v>117000</v>
      </c>
      <c r="D80" s="53"/>
      <c r="E80" s="53"/>
      <c r="F80" s="53"/>
      <c r="G80" s="67"/>
      <c r="H80" s="53"/>
      <c r="I80" s="53"/>
      <c r="J80" s="53">
        <f t="shared" si="8"/>
        <v>117000</v>
      </c>
      <c r="K80" s="4"/>
      <c r="L80" s="4"/>
    </row>
    <row r="81" spans="1:12" s="2" customFormat="1" ht="14.25" customHeight="1" x14ac:dyDescent="0.2">
      <c r="A81" s="37" t="s">
        <v>92</v>
      </c>
      <c r="B81" s="68">
        <v>0</v>
      </c>
      <c r="C81" s="53">
        <f>M129*0.09</f>
        <v>0</v>
      </c>
      <c r="D81" s="53"/>
      <c r="E81" s="53"/>
      <c r="F81" s="53"/>
      <c r="G81" s="67"/>
      <c r="H81" s="53"/>
      <c r="I81" s="53"/>
      <c r="J81" s="53">
        <f t="shared" si="8"/>
        <v>0</v>
      </c>
      <c r="K81" s="4"/>
      <c r="L81" s="4"/>
    </row>
    <row r="82" spans="1:12" s="2" customFormat="1" ht="14.25" customHeight="1" x14ac:dyDescent="0.2">
      <c r="A82" s="37" t="s">
        <v>83</v>
      </c>
      <c r="B82" s="65">
        <v>91642</v>
      </c>
      <c r="C82" s="53">
        <f>M127*0.09</f>
        <v>100517</v>
      </c>
      <c r="D82" s="53"/>
      <c r="E82" s="53"/>
      <c r="F82" s="53"/>
      <c r="G82" s="67"/>
      <c r="H82" s="53"/>
      <c r="I82" s="53"/>
      <c r="J82" s="53">
        <f t="shared" si="8"/>
        <v>100517</v>
      </c>
      <c r="K82" s="4"/>
      <c r="L82" s="4"/>
    </row>
    <row r="83" spans="1:12" s="2" customFormat="1" ht="14.25" customHeight="1" x14ac:dyDescent="0.2">
      <c r="A83" s="37" t="s">
        <v>66</v>
      </c>
      <c r="B83" s="65">
        <v>114499</v>
      </c>
      <c r="C83" s="53">
        <f>M130*0.09</f>
        <v>113678</v>
      </c>
      <c r="D83" s="53"/>
      <c r="E83" s="53"/>
      <c r="F83" s="53"/>
      <c r="G83" s="67"/>
      <c r="H83" s="53"/>
      <c r="I83" s="53"/>
      <c r="J83" s="53">
        <f t="shared" si="8"/>
        <v>113678</v>
      </c>
      <c r="K83" s="4"/>
      <c r="L83" s="4"/>
    </row>
    <row r="84" spans="1:12" s="2" customFormat="1" ht="14.25" customHeight="1" x14ac:dyDescent="0.2">
      <c r="A84" s="35" t="s">
        <v>85</v>
      </c>
      <c r="B84" s="74">
        <v>0</v>
      </c>
      <c r="C84" s="58">
        <f>M131*0.09</f>
        <v>0</v>
      </c>
      <c r="D84" s="58"/>
      <c r="E84" s="58"/>
      <c r="F84" s="58"/>
      <c r="G84" s="67"/>
      <c r="H84" s="58"/>
      <c r="I84" s="58"/>
      <c r="J84" s="58">
        <f t="shared" si="6"/>
        <v>0</v>
      </c>
      <c r="K84" s="4"/>
      <c r="L84" s="4"/>
    </row>
    <row r="85" spans="1:12" s="2" customFormat="1" ht="14.25" customHeight="1" x14ac:dyDescent="0.2">
      <c r="A85" s="37" t="s">
        <v>45</v>
      </c>
      <c r="B85" s="46">
        <f>B31+B59</f>
        <v>63928643</v>
      </c>
      <c r="C85" s="46">
        <f>C31+C59</f>
        <v>67489258</v>
      </c>
      <c r="D85" s="46">
        <f>D31</f>
        <v>15782168</v>
      </c>
      <c r="E85" s="46">
        <f>E31</f>
        <v>27025969</v>
      </c>
      <c r="F85" s="46">
        <f>F31</f>
        <v>168400</v>
      </c>
      <c r="G85" s="46"/>
      <c r="H85" s="46">
        <f>H31</f>
        <v>14124950</v>
      </c>
      <c r="I85" s="46">
        <f>I31</f>
        <v>4504328</v>
      </c>
      <c r="J85" s="46">
        <f>J59</f>
        <v>5883443</v>
      </c>
      <c r="K85" s="4">
        <f>SUM(D85:J85)</f>
        <v>67489258</v>
      </c>
      <c r="L85" s="4"/>
    </row>
    <row r="86" spans="1:12" s="2" customFormat="1" ht="14.25" customHeight="1" x14ac:dyDescent="0.2">
      <c r="A86" s="39" t="s">
        <v>114</v>
      </c>
      <c r="B86" s="46">
        <f>B29-B85</f>
        <v>74497</v>
      </c>
      <c r="C86" s="46">
        <f>C29-C85</f>
        <v>-2000182</v>
      </c>
      <c r="D86" s="46">
        <f>D29-D85</f>
        <v>-15047168</v>
      </c>
      <c r="E86" s="46">
        <f>E29-E85</f>
        <v>-4118969</v>
      </c>
      <c r="F86" s="46">
        <f>F29-F85</f>
        <v>1631600</v>
      </c>
      <c r="G86" s="46"/>
      <c r="H86" s="46">
        <f>H29-H85</f>
        <v>17368616</v>
      </c>
      <c r="I86" s="46">
        <f>I25-I85</f>
        <v>-4504328</v>
      </c>
      <c r="J86" s="46">
        <f>J29-J85</f>
        <v>2669667</v>
      </c>
      <c r="K86" s="4">
        <f>SUM(D86:J86)</f>
        <v>-2000582</v>
      </c>
      <c r="L86" s="4"/>
    </row>
    <row r="87" spans="1:12" s="2" customFormat="1" ht="14.25" customHeight="1" x14ac:dyDescent="0.2">
      <c r="A87" s="39" t="s">
        <v>112</v>
      </c>
      <c r="B87" s="70">
        <v>0</v>
      </c>
      <c r="C87" s="46">
        <v>0</v>
      </c>
      <c r="D87" s="46">
        <v>0</v>
      </c>
      <c r="E87" s="46">
        <v>0</v>
      </c>
      <c r="F87" s="46">
        <v>0</v>
      </c>
      <c r="G87" s="46"/>
      <c r="H87" s="46">
        <v>0</v>
      </c>
      <c r="I87" s="46">
        <v>0</v>
      </c>
      <c r="J87" s="46">
        <v>0</v>
      </c>
      <c r="K87" s="4"/>
      <c r="L87" s="4"/>
    </row>
    <row r="88" spans="1:12" s="2" customFormat="1" ht="14.25" customHeight="1" x14ac:dyDescent="0.2">
      <c r="A88" s="39" t="s">
        <v>113</v>
      </c>
      <c r="B88" s="69">
        <v>2121568</v>
      </c>
      <c r="C88" s="71">
        <f>C86+C87</f>
        <v>-2000182</v>
      </c>
      <c r="D88" s="72">
        <f>D86+D87</f>
        <v>-15047168</v>
      </c>
      <c r="E88" s="46">
        <f>E86+E87</f>
        <v>-4118969</v>
      </c>
      <c r="F88" s="46">
        <f>F86+F87</f>
        <v>1631600</v>
      </c>
      <c r="G88" s="46"/>
      <c r="H88" s="46">
        <f>H86+H87</f>
        <v>17368616</v>
      </c>
      <c r="I88" s="46">
        <f>I86+I87</f>
        <v>-4504328</v>
      </c>
      <c r="J88" s="46">
        <f>J86+J87</f>
        <v>2669667</v>
      </c>
      <c r="K88" s="4">
        <f>SUM(D88:J88)</f>
        <v>-2000582</v>
      </c>
      <c r="L88" s="4"/>
    </row>
    <row r="89" spans="1:12" s="2" customFormat="1" ht="14.25" customHeight="1" x14ac:dyDescent="0.2">
      <c r="A89" s="38" t="s">
        <v>93</v>
      </c>
      <c r="B89" s="62"/>
      <c r="C89" s="61"/>
      <c r="D89" s="61"/>
      <c r="E89" s="61"/>
      <c r="F89" s="61"/>
      <c r="G89" s="46"/>
      <c r="H89" s="61"/>
      <c r="I89" s="61"/>
      <c r="J89" s="61"/>
      <c r="K89" s="4"/>
      <c r="L89" s="4"/>
    </row>
    <row r="90" spans="1:12" s="2" customFormat="1" ht="14.25" customHeight="1" x14ac:dyDescent="0.2">
      <c r="A90" s="38" t="s">
        <v>94</v>
      </c>
      <c r="B90" s="63"/>
      <c r="C90" s="58"/>
      <c r="D90" s="58"/>
      <c r="E90" s="58"/>
      <c r="F90" s="58"/>
      <c r="G90" s="46"/>
      <c r="H90" s="58"/>
      <c r="I90" s="58"/>
      <c r="J90" s="58"/>
      <c r="K90" s="4"/>
      <c r="L90" s="4"/>
    </row>
    <row r="91" spans="1:12" s="2" customFormat="1" ht="14.25" customHeight="1" x14ac:dyDescent="0.2">
      <c r="A91" s="38" t="s">
        <v>46</v>
      </c>
      <c r="B91" s="70">
        <v>0</v>
      </c>
      <c r="C91" s="46">
        <v>0</v>
      </c>
      <c r="D91" s="46">
        <v>0</v>
      </c>
      <c r="E91" s="46">
        <v>0</v>
      </c>
      <c r="F91" s="46">
        <v>0</v>
      </c>
      <c r="G91" s="46"/>
      <c r="H91" s="46">
        <v>0</v>
      </c>
      <c r="I91" s="46">
        <v>0</v>
      </c>
      <c r="J91" s="46">
        <v>0</v>
      </c>
      <c r="K91" s="4"/>
      <c r="L91" s="4"/>
    </row>
    <row r="92" spans="1:12" s="2" customFormat="1" ht="14.25" customHeight="1" x14ac:dyDescent="0.2">
      <c r="A92" s="37" t="s">
        <v>95</v>
      </c>
      <c r="B92" s="70"/>
      <c r="C92" s="46"/>
      <c r="D92" s="46"/>
      <c r="E92" s="46"/>
      <c r="F92" s="46"/>
      <c r="G92" s="46"/>
      <c r="H92" s="46"/>
      <c r="I92" s="46"/>
      <c r="J92" s="46"/>
      <c r="K92" s="4"/>
      <c r="L92" s="4"/>
    </row>
    <row r="93" spans="1:12" s="2" customFormat="1" ht="14.25" customHeight="1" x14ac:dyDescent="0.2">
      <c r="A93" s="39" t="s">
        <v>97</v>
      </c>
      <c r="B93" s="70"/>
      <c r="C93" s="46">
        <v>0</v>
      </c>
      <c r="D93" s="46">
        <v>0</v>
      </c>
      <c r="E93" s="46">
        <v>0</v>
      </c>
      <c r="F93" s="46">
        <v>0</v>
      </c>
      <c r="G93" s="46"/>
      <c r="H93" s="46">
        <v>0</v>
      </c>
      <c r="I93" s="46">
        <v>0</v>
      </c>
      <c r="J93" s="46">
        <v>0</v>
      </c>
      <c r="K93" s="4"/>
      <c r="L93" s="4"/>
    </row>
    <row r="94" spans="1:12" s="2" customFormat="1" ht="14.25" customHeight="1" x14ac:dyDescent="0.2">
      <c r="A94" s="39" t="s">
        <v>106</v>
      </c>
      <c r="B94" s="70">
        <v>0</v>
      </c>
      <c r="C94" s="46">
        <f>C90-C93</f>
        <v>0</v>
      </c>
      <c r="D94" s="46">
        <f>D90-D93</f>
        <v>0</v>
      </c>
      <c r="E94" s="46">
        <f>E90-E93</f>
        <v>0</v>
      </c>
      <c r="F94" s="46">
        <f>F90-F93</f>
        <v>0</v>
      </c>
      <c r="G94" s="46"/>
      <c r="H94" s="46">
        <f>H90-H93</f>
        <v>0</v>
      </c>
      <c r="I94" s="46">
        <f>I90-I93</f>
        <v>0</v>
      </c>
      <c r="J94" s="46">
        <f>J90-J93</f>
        <v>0</v>
      </c>
      <c r="K94" s="4"/>
      <c r="L94" s="4"/>
    </row>
    <row r="95" spans="1:12" s="2" customFormat="1" ht="14.25" customHeight="1" x14ac:dyDescent="0.2">
      <c r="A95" s="39" t="s">
        <v>96</v>
      </c>
      <c r="B95" s="69">
        <v>2121568</v>
      </c>
      <c r="C95" s="46">
        <f>C88+C94</f>
        <v>-2000182</v>
      </c>
      <c r="D95" s="46">
        <f>D88+D94</f>
        <v>-15047168</v>
      </c>
      <c r="E95" s="46">
        <f>E88+E94</f>
        <v>-4118969</v>
      </c>
      <c r="F95" s="46">
        <f>F88+F94</f>
        <v>1631600</v>
      </c>
      <c r="G95" s="46"/>
      <c r="H95" s="46">
        <f>H88+F94</f>
        <v>17368616</v>
      </c>
      <c r="I95" s="46">
        <f>I88+I94</f>
        <v>-4504328</v>
      </c>
      <c r="J95" s="46">
        <f>J88+J94</f>
        <v>2669667</v>
      </c>
      <c r="K95" s="4">
        <f>SUM(D95:J95)</f>
        <v>-2000582</v>
      </c>
      <c r="L95" s="4"/>
    </row>
    <row r="96" spans="1:12" s="2" customFormat="1" ht="14.25" customHeight="1" x14ac:dyDescent="0.2">
      <c r="A96" s="45" t="s">
        <v>98</v>
      </c>
      <c r="B96" s="69">
        <v>135361511</v>
      </c>
      <c r="C96" s="46">
        <v>135436008</v>
      </c>
      <c r="D96" s="46"/>
      <c r="E96" s="46"/>
      <c r="F96" s="46"/>
      <c r="G96" s="46"/>
      <c r="H96" s="46"/>
      <c r="I96" s="46"/>
      <c r="J96" s="46"/>
      <c r="K96" s="4"/>
      <c r="L96" s="4"/>
    </row>
    <row r="97" spans="1:17" s="2" customFormat="1" ht="14.25" customHeight="1" x14ac:dyDescent="0.2">
      <c r="A97" s="45" t="s">
        <v>99</v>
      </c>
      <c r="B97" s="69">
        <v>135436008</v>
      </c>
      <c r="C97" s="46">
        <v>133435826</v>
      </c>
      <c r="D97" s="46"/>
      <c r="E97" s="46"/>
      <c r="F97" s="46"/>
      <c r="G97" s="46"/>
      <c r="H97" s="46"/>
      <c r="I97" s="46"/>
      <c r="J97" s="46"/>
      <c r="K97" s="4"/>
      <c r="L97" s="4"/>
    </row>
    <row r="98" spans="1:17" s="2" customFormat="1" ht="14.25" customHeight="1" x14ac:dyDescent="0.2">
      <c r="A98" s="37" t="s">
        <v>100</v>
      </c>
      <c r="B98" s="62"/>
      <c r="C98" s="61"/>
      <c r="D98" s="61"/>
      <c r="E98" s="61"/>
      <c r="F98" s="61"/>
      <c r="G98" s="46"/>
      <c r="H98" s="61"/>
      <c r="I98" s="61"/>
      <c r="J98" s="61"/>
      <c r="K98" s="4"/>
      <c r="L98" s="4"/>
    </row>
    <row r="99" spans="1:17" s="2" customFormat="1" ht="14.25" customHeight="1" x14ac:dyDescent="0.2">
      <c r="A99" s="37" t="s">
        <v>103</v>
      </c>
      <c r="B99" s="54">
        <v>13825800</v>
      </c>
      <c r="C99" s="54">
        <v>14553000</v>
      </c>
      <c r="D99" s="53"/>
      <c r="E99" s="53">
        <f>C99</f>
        <v>14553000</v>
      </c>
      <c r="F99" s="53"/>
      <c r="G99" s="46"/>
      <c r="H99" s="53"/>
      <c r="I99" s="53"/>
      <c r="J99" s="53"/>
      <c r="K99" s="4"/>
      <c r="L99" s="4"/>
    </row>
    <row r="100" spans="1:17" s="2" customFormat="1" ht="14.25" customHeight="1" x14ac:dyDescent="0.2">
      <c r="A100" s="37" t="s">
        <v>107</v>
      </c>
      <c r="B100" s="54">
        <v>13825800</v>
      </c>
      <c r="C100" s="54">
        <v>14553000</v>
      </c>
      <c r="D100" s="53"/>
      <c r="E100" s="53">
        <f>C100</f>
        <v>14553000</v>
      </c>
      <c r="F100" s="53"/>
      <c r="G100" s="46"/>
      <c r="H100" s="53"/>
      <c r="I100" s="53"/>
      <c r="J100" s="53"/>
      <c r="K100" s="4"/>
      <c r="L100" s="4"/>
    </row>
    <row r="101" spans="1:17" s="2" customFormat="1" ht="14.25" customHeight="1" x14ac:dyDescent="0.2">
      <c r="A101" s="44" t="s">
        <v>104</v>
      </c>
      <c r="B101" s="53">
        <v>-13825800</v>
      </c>
      <c r="C101" s="53">
        <v>-14553000</v>
      </c>
      <c r="D101" s="53"/>
      <c r="E101" s="53">
        <f>C101</f>
        <v>-14553000</v>
      </c>
      <c r="F101" s="53"/>
      <c r="G101" s="46"/>
      <c r="H101" s="53"/>
      <c r="I101" s="53"/>
      <c r="J101" s="53"/>
      <c r="K101" s="4"/>
      <c r="L101" s="4"/>
    </row>
    <row r="102" spans="1:17" s="2" customFormat="1" ht="14.25" customHeight="1" x14ac:dyDescent="0.2">
      <c r="A102" s="44" t="s">
        <v>105</v>
      </c>
      <c r="B102" s="58">
        <v>-13825800</v>
      </c>
      <c r="C102" s="53">
        <v>-14553000</v>
      </c>
      <c r="D102" s="58"/>
      <c r="E102" s="58">
        <f>C102</f>
        <v>-14553000</v>
      </c>
      <c r="F102" s="58"/>
      <c r="G102" s="46"/>
      <c r="H102" s="58"/>
      <c r="I102" s="58"/>
      <c r="J102" s="58"/>
      <c r="K102" s="4"/>
      <c r="L102" s="4"/>
    </row>
    <row r="103" spans="1:17" s="2" customFormat="1" ht="14.25" customHeight="1" x14ac:dyDescent="0.2">
      <c r="A103" s="39" t="s">
        <v>101</v>
      </c>
      <c r="B103" s="52">
        <v>0</v>
      </c>
      <c r="C103" s="46">
        <v>0</v>
      </c>
      <c r="D103" s="46"/>
      <c r="E103" s="46"/>
      <c r="F103" s="46"/>
      <c r="G103" s="46"/>
      <c r="H103" s="46"/>
      <c r="I103" s="46"/>
      <c r="J103" s="46"/>
      <c r="K103" s="4"/>
      <c r="L103" s="4"/>
    </row>
    <row r="104" spans="1:17" s="2" customFormat="1" ht="14.25" customHeight="1" x14ac:dyDescent="0.2">
      <c r="A104" s="39" t="s">
        <v>108</v>
      </c>
      <c r="B104" s="70">
        <v>0</v>
      </c>
      <c r="C104" s="46">
        <f ca="1">C104-C100</f>
        <v>0</v>
      </c>
      <c r="D104" s="46"/>
      <c r="E104" s="46"/>
      <c r="F104" s="46"/>
      <c r="G104" s="46"/>
      <c r="H104" s="46"/>
      <c r="I104" s="46"/>
      <c r="J104" s="46"/>
      <c r="K104" s="4"/>
      <c r="L104" s="4"/>
    </row>
    <row r="105" spans="1:17" s="2" customFormat="1" ht="14.25" customHeight="1" x14ac:dyDescent="0.2">
      <c r="A105" s="39" t="s">
        <v>109</v>
      </c>
      <c r="B105" s="70">
        <v>0</v>
      </c>
      <c r="C105" s="46">
        <v>0</v>
      </c>
      <c r="D105" s="46"/>
      <c r="E105" s="46"/>
      <c r="F105" s="46"/>
      <c r="G105" s="46"/>
      <c r="H105" s="46"/>
      <c r="I105" s="46"/>
      <c r="J105" s="46"/>
      <c r="K105" s="4"/>
      <c r="L105" s="4"/>
    </row>
    <row r="106" spans="1:17" s="2" customFormat="1" ht="14.25" customHeight="1" x14ac:dyDescent="0.2">
      <c r="A106" s="35" t="s">
        <v>102</v>
      </c>
      <c r="B106" s="69">
        <v>135436008</v>
      </c>
      <c r="C106" s="46">
        <v>133435826</v>
      </c>
      <c r="D106" s="46"/>
      <c r="E106" s="46"/>
      <c r="F106" s="46"/>
      <c r="G106" s="46"/>
      <c r="H106" s="46"/>
      <c r="I106" s="46"/>
      <c r="J106" s="46"/>
      <c r="K106" s="4">
        <f>SUM(D106:J106)</f>
        <v>0</v>
      </c>
      <c r="L106" s="4"/>
    </row>
    <row r="107" spans="1:17" s="2" customFormat="1" ht="14.25" customHeight="1" x14ac:dyDescent="0.2">
      <c r="A107" s="2" t="s">
        <v>42</v>
      </c>
      <c r="K107" s="4"/>
      <c r="L107" s="13" t="s">
        <v>4</v>
      </c>
      <c r="M107" s="14" t="s">
        <v>14</v>
      </c>
      <c r="O107" s="2" t="s">
        <v>18</v>
      </c>
      <c r="P107" s="15"/>
    </row>
    <row r="108" spans="1:17" s="2" customFormat="1" ht="14.25" customHeight="1" x14ac:dyDescent="0.2">
      <c r="A108" s="2" t="s">
        <v>121</v>
      </c>
      <c r="K108" s="4"/>
      <c r="L108" s="16" t="s">
        <v>6</v>
      </c>
      <c r="M108" s="17">
        <v>20373334</v>
      </c>
      <c r="N108" s="18"/>
      <c r="O108" s="19" t="s">
        <v>17</v>
      </c>
      <c r="P108" s="20">
        <v>0.91</v>
      </c>
      <c r="Q108" s="21" t="s">
        <v>18</v>
      </c>
    </row>
    <row r="109" spans="1:17" s="2" customFormat="1" ht="14.25" customHeight="1" x14ac:dyDescent="0.2">
      <c r="K109" s="4"/>
      <c r="L109" s="16" t="s">
        <v>117</v>
      </c>
      <c r="M109" s="17">
        <v>375000</v>
      </c>
      <c r="N109" s="18"/>
      <c r="O109" s="19"/>
      <c r="P109" s="20"/>
      <c r="Q109" s="21"/>
    </row>
    <row r="110" spans="1:17" s="2" customFormat="1" ht="14.25" customHeight="1" x14ac:dyDescent="0.2">
      <c r="K110" s="4"/>
      <c r="L110" s="16" t="s">
        <v>19</v>
      </c>
      <c r="M110" s="17">
        <v>3683561</v>
      </c>
      <c r="N110" s="18"/>
      <c r="O110" s="19" t="s">
        <v>15</v>
      </c>
      <c r="P110" s="20">
        <v>0.09</v>
      </c>
      <c r="Q110" s="21" t="s">
        <v>36</v>
      </c>
    </row>
    <row r="111" spans="1:17" s="2" customFormat="1" ht="14.25" customHeight="1" x14ac:dyDescent="0.2">
      <c r="K111" s="4"/>
      <c r="L111" s="16" t="s">
        <v>22</v>
      </c>
      <c r="M111" s="17">
        <v>2004742</v>
      </c>
      <c r="N111" s="18"/>
      <c r="O111" s="19"/>
      <c r="Q111" s="21"/>
    </row>
    <row r="112" spans="1:17" s="2" customFormat="1" ht="14.25" customHeight="1" x14ac:dyDescent="0.2">
      <c r="K112" s="4"/>
      <c r="L112" s="16" t="s">
        <v>5</v>
      </c>
      <c r="M112" s="17">
        <v>818940</v>
      </c>
      <c r="N112" s="18"/>
      <c r="O112" s="22"/>
      <c r="Q112" s="21" t="s">
        <v>37</v>
      </c>
    </row>
    <row r="113" spans="11:17" s="2" customFormat="1" ht="14.25" customHeight="1" x14ac:dyDescent="0.2">
      <c r="K113" s="4"/>
      <c r="L113" s="16" t="s">
        <v>7</v>
      </c>
      <c r="M113" s="17">
        <v>1570667</v>
      </c>
      <c r="N113" s="18"/>
      <c r="O113" s="22"/>
      <c r="P113" s="22"/>
      <c r="Q113" s="23"/>
    </row>
    <row r="114" spans="11:17" s="2" customFormat="1" ht="14.25" customHeight="1" x14ac:dyDescent="0.2">
      <c r="K114" s="4"/>
      <c r="L114" s="16" t="s">
        <v>8</v>
      </c>
      <c r="M114" s="17"/>
      <c r="N114" s="18"/>
      <c r="O114" s="22"/>
      <c r="P114" s="22"/>
      <c r="Q114" s="23"/>
    </row>
    <row r="115" spans="11:17" s="2" customFormat="1" ht="14.25" customHeight="1" x14ac:dyDescent="0.2">
      <c r="K115" s="4"/>
      <c r="L115" s="16" t="s">
        <v>9</v>
      </c>
      <c r="M115" s="17">
        <v>170000</v>
      </c>
      <c r="N115" s="18"/>
      <c r="O115" s="22"/>
      <c r="P115" s="22"/>
      <c r="Q115" s="23"/>
    </row>
    <row r="116" spans="11:17" s="2" customFormat="1" ht="14.25" customHeight="1" x14ac:dyDescent="0.2">
      <c r="K116" s="4"/>
      <c r="L116" s="16" t="s">
        <v>23</v>
      </c>
      <c r="M116" s="17">
        <v>564000</v>
      </c>
      <c r="N116" s="18"/>
      <c r="O116" s="22"/>
      <c r="P116" s="22"/>
      <c r="Q116" s="23"/>
    </row>
    <row r="117" spans="11:17" s="2" customFormat="1" ht="14.25" customHeight="1" x14ac:dyDescent="0.2">
      <c r="K117" s="4"/>
      <c r="L117" s="16" t="s">
        <v>10</v>
      </c>
      <c r="M117" s="17">
        <v>915000</v>
      </c>
      <c r="N117" s="18"/>
      <c r="O117" s="22"/>
      <c r="P117" s="22"/>
      <c r="Q117" s="23"/>
    </row>
    <row r="118" spans="11:17" s="2" customFormat="1" ht="14.25" customHeight="1" x14ac:dyDescent="0.2">
      <c r="K118" s="4" t="s">
        <v>21</v>
      </c>
      <c r="L118" s="16" t="s">
        <v>24</v>
      </c>
      <c r="M118" s="17">
        <v>150000</v>
      </c>
      <c r="N118" s="18"/>
      <c r="O118" s="22"/>
      <c r="P118" s="22"/>
      <c r="Q118" s="23"/>
    </row>
    <row r="119" spans="11:17" s="2" customFormat="1" ht="14.25" customHeight="1" x14ac:dyDescent="0.2">
      <c r="K119" s="4"/>
      <c r="L119" s="16" t="s">
        <v>25</v>
      </c>
      <c r="M119" s="17">
        <v>520000</v>
      </c>
      <c r="N119" s="18"/>
      <c r="O119" s="22"/>
      <c r="P119" s="22"/>
      <c r="Q119" s="23"/>
    </row>
    <row r="120" spans="11:17" s="2" customFormat="1" ht="14.25" customHeight="1" x14ac:dyDescent="0.2">
      <c r="K120" s="4"/>
      <c r="L120" s="16" t="s">
        <v>11</v>
      </c>
      <c r="M120" s="17"/>
      <c r="N120" s="18"/>
      <c r="O120" s="22"/>
      <c r="P120" s="22"/>
      <c r="Q120" s="23"/>
    </row>
    <row r="121" spans="11:17" s="2" customFormat="1" ht="14.25" customHeight="1" x14ac:dyDescent="0.2">
      <c r="K121" s="4"/>
      <c r="L121" s="16" t="s">
        <v>26</v>
      </c>
      <c r="M121" s="17">
        <v>362950</v>
      </c>
      <c r="N121" s="18"/>
      <c r="O121" s="22"/>
      <c r="P121" s="22"/>
      <c r="Q121" s="23"/>
    </row>
    <row r="122" spans="11:17" s="2" customFormat="1" ht="14.25" customHeight="1" x14ac:dyDescent="0.2">
      <c r="K122" s="4"/>
      <c r="L122" s="16" t="s">
        <v>27</v>
      </c>
      <c r="M122" s="17">
        <v>518100</v>
      </c>
      <c r="N122" s="18"/>
      <c r="O122" s="22"/>
      <c r="P122" s="22"/>
      <c r="Q122" s="23"/>
    </row>
    <row r="123" spans="11:17" s="2" customFormat="1" ht="14.25" customHeight="1" x14ac:dyDescent="0.2">
      <c r="K123" s="4" t="s">
        <v>34</v>
      </c>
      <c r="L123" s="16" t="s">
        <v>35</v>
      </c>
      <c r="M123" s="17">
        <v>200000</v>
      </c>
      <c r="N123" s="18"/>
      <c r="O123" s="22"/>
      <c r="P123" s="22"/>
      <c r="Q123" s="23"/>
    </row>
    <row r="124" spans="11:17" s="2" customFormat="1" ht="14.25" customHeight="1" x14ac:dyDescent="0.2">
      <c r="K124" s="4"/>
      <c r="L124" s="16" t="s">
        <v>126</v>
      </c>
      <c r="M124" s="17">
        <v>560320</v>
      </c>
      <c r="N124" s="18"/>
      <c r="O124" s="22"/>
      <c r="P124" s="22"/>
      <c r="Q124" s="23"/>
    </row>
    <row r="125" spans="11:17" s="2" customFormat="1" ht="14.25" customHeight="1" x14ac:dyDescent="0.2">
      <c r="K125" s="4"/>
      <c r="L125" s="16" t="s">
        <v>33</v>
      </c>
      <c r="M125" s="17">
        <v>362380</v>
      </c>
      <c r="N125" s="18"/>
      <c r="O125" s="22"/>
      <c r="P125" s="22"/>
      <c r="Q125" s="23"/>
    </row>
    <row r="126" spans="11:17" s="2" customFormat="1" ht="14.25" customHeight="1" x14ac:dyDescent="0.2">
      <c r="K126" s="4"/>
      <c r="L126" s="16" t="s">
        <v>28</v>
      </c>
      <c r="M126" s="17">
        <v>584798</v>
      </c>
      <c r="N126" s="18"/>
      <c r="O126" s="22"/>
      <c r="P126" s="22"/>
      <c r="Q126" s="23"/>
    </row>
    <row r="127" spans="11:17" s="2" customFormat="1" ht="14.25" customHeight="1" x14ac:dyDescent="0.2">
      <c r="K127" s="4">
        <f>SUM(D59:J59)</f>
        <v>5883443</v>
      </c>
      <c r="L127" s="16" t="s">
        <v>29</v>
      </c>
      <c r="M127" s="17">
        <v>1116856</v>
      </c>
      <c r="N127" s="18"/>
      <c r="O127" s="22"/>
      <c r="P127" s="22"/>
      <c r="Q127" s="23"/>
    </row>
    <row r="128" spans="11:17" s="2" customFormat="1" ht="14.25" customHeight="1" x14ac:dyDescent="0.2">
      <c r="K128" s="4"/>
      <c r="L128" s="16" t="s">
        <v>30</v>
      </c>
      <c r="M128" s="17">
        <v>1300000</v>
      </c>
      <c r="N128" s="18"/>
      <c r="O128" s="22"/>
      <c r="P128" s="22"/>
      <c r="Q128" s="23"/>
    </row>
    <row r="129" spans="11:17" s="2" customFormat="1" ht="14.25" customHeight="1" x14ac:dyDescent="0.2">
      <c r="K129" s="4"/>
      <c r="L129" s="16" t="s">
        <v>12</v>
      </c>
      <c r="M129" s="17"/>
      <c r="N129" s="18"/>
      <c r="O129" s="22"/>
      <c r="P129" s="22"/>
      <c r="Q129" s="23"/>
    </row>
    <row r="130" spans="11:17" s="2" customFormat="1" ht="14.25" customHeight="1" x14ac:dyDescent="0.2">
      <c r="K130" s="4"/>
      <c r="L130" s="16" t="s">
        <v>118</v>
      </c>
      <c r="M130" s="17">
        <v>1263092</v>
      </c>
      <c r="N130" s="18"/>
      <c r="O130" s="22"/>
      <c r="P130" s="22"/>
      <c r="Q130" s="23"/>
    </row>
    <row r="131" spans="11:17" s="2" customFormat="1" ht="14.25" customHeight="1" x14ac:dyDescent="0.2">
      <c r="K131" s="4"/>
      <c r="L131" s="16" t="s">
        <v>13</v>
      </c>
      <c r="M131" s="17">
        <v>0</v>
      </c>
      <c r="N131" s="18"/>
      <c r="O131" s="22"/>
      <c r="P131" s="22"/>
      <c r="Q131" s="23"/>
    </row>
    <row r="132" spans="11:17" s="2" customFormat="1" ht="15.75" customHeight="1" x14ac:dyDescent="0.2">
      <c r="K132" s="4"/>
      <c r="L132" s="24" t="s">
        <v>16</v>
      </c>
      <c r="M132" s="25">
        <f>SUM(M108:M131)</f>
        <v>37413740</v>
      </c>
      <c r="N132" s="26"/>
      <c r="O132" s="27"/>
      <c r="P132" s="22"/>
      <c r="Q132" s="23"/>
    </row>
    <row r="133" spans="11:17" s="2" customFormat="1" ht="15.75" customHeight="1" x14ac:dyDescent="0.2">
      <c r="K133" s="4"/>
      <c r="L133" s="28"/>
      <c r="M133" s="22"/>
      <c r="N133" s="22"/>
      <c r="O133" s="22"/>
      <c r="P133" s="22"/>
      <c r="Q133" s="23"/>
    </row>
    <row r="134" spans="11:17" s="2" customFormat="1" ht="15.75" customHeight="1" x14ac:dyDescent="0.2">
      <c r="K134" s="4"/>
      <c r="L134" s="28"/>
      <c r="M134" s="22"/>
      <c r="N134" s="22"/>
      <c r="O134" s="22"/>
      <c r="P134" s="22"/>
      <c r="Q134" s="23"/>
    </row>
    <row r="135" spans="11:17" s="2" customFormat="1" ht="15.75" customHeight="1" x14ac:dyDescent="0.2">
      <c r="K135" s="4"/>
      <c r="L135" s="28"/>
      <c r="M135" s="22"/>
      <c r="N135" s="22"/>
      <c r="O135" s="22"/>
      <c r="P135" s="22"/>
      <c r="Q135" s="23"/>
    </row>
    <row r="136" spans="11:17" s="2" customFormat="1" ht="15.75" customHeight="1" x14ac:dyDescent="0.2">
      <c r="K136" s="4"/>
      <c r="L136" s="28"/>
      <c r="M136" s="22"/>
      <c r="N136" s="22"/>
      <c r="O136" s="22"/>
      <c r="P136" s="22"/>
      <c r="Q136" s="23"/>
    </row>
    <row r="137" spans="11:17" s="2" customFormat="1" ht="15.75" customHeight="1" x14ac:dyDescent="0.2">
      <c r="K137" s="4"/>
      <c r="L137" s="28"/>
      <c r="M137" s="22"/>
      <c r="N137" s="22"/>
      <c r="O137" s="22"/>
      <c r="P137" s="23"/>
      <c r="Q137" s="23"/>
    </row>
    <row r="138" spans="11:17" s="2" customFormat="1" ht="15.75" customHeight="1" x14ac:dyDescent="0.2">
      <c r="K138" s="4"/>
      <c r="L138" s="28"/>
      <c r="M138" s="22"/>
      <c r="N138" s="22"/>
      <c r="O138" s="22"/>
      <c r="P138" s="23"/>
      <c r="Q138" s="23"/>
    </row>
    <row r="139" spans="11:17" s="2" customFormat="1" ht="15.75" customHeight="1" x14ac:dyDescent="0.2">
      <c r="K139" s="4"/>
      <c r="L139" s="28"/>
      <c r="M139" s="22"/>
      <c r="N139" s="22"/>
      <c r="O139" s="22"/>
      <c r="P139" s="23"/>
      <c r="Q139" s="23"/>
    </row>
    <row r="140" spans="11:17" s="2" customFormat="1" ht="15.75" customHeight="1" x14ac:dyDescent="0.2">
      <c r="K140" s="4"/>
      <c r="L140" s="28"/>
      <c r="M140" s="22"/>
      <c r="N140" s="22"/>
      <c r="O140" s="22"/>
      <c r="P140" s="23"/>
      <c r="Q140" s="23"/>
    </row>
    <row r="141" spans="11:17" s="2" customFormat="1" ht="15.75" customHeight="1" x14ac:dyDescent="0.2">
      <c r="K141" s="4"/>
      <c r="L141" s="28"/>
      <c r="M141" s="22"/>
      <c r="N141" s="22"/>
      <c r="O141" s="22"/>
      <c r="P141" s="23"/>
      <c r="Q141" s="23"/>
    </row>
    <row r="142" spans="11:17" s="2" customFormat="1" ht="15.75" customHeight="1" x14ac:dyDescent="0.2">
      <c r="K142" s="4"/>
      <c r="L142" s="28"/>
      <c r="M142" s="22"/>
      <c r="N142" s="22"/>
      <c r="O142" s="22"/>
      <c r="P142" s="23"/>
      <c r="Q142" s="23"/>
    </row>
    <row r="143" spans="11:17" s="2" customFormat="1" ht="15.75" customHeight="1" x14ac:dyDescent="0.2">
      <c r="K143" s="4"/>
      <c r="L143" s="28"/>
      <c r="M143" s="22"/>
      <c r="N143" s="22"/>
      <c r="O143" s="22"/>
      <c r="P143" s="23"/>
      <c r="Q143" s="23"/>
    </row>
    <row r="144" spans="11:17" s="2" customFormat="1" ht="15.75" customHeight="1" x14ac:dyDescent="0.2">
      <c r="K144" s="4"/>
      <c r="L144" s="28"/>
      <c r="M144" s="22"/>
      <c r="N144" s="22"/>
      <c r="O144" s="22"/>
      <c r="P144" s="23"/>
      <c r="Q144" s="23"/>
    </row>
    <row r="145" spans="1:17" s="2" customFormat="1" ht="15.75" customHeight="1" x14ac:dyDescent="0.2">
      <c r="K145" s="4"/>
      <c r="L145" s="28"/>
      <c r="M145" s="22"/>
      <c r="N145" s="22"/>
      <c r="O145" s="22"/>
      <c r="P145" s="23"/>
      <c r="Q145" s="23"/>
    </row>
    <row r="146" spans="1:17" s="2" customFormat="1" ht="15.75" customHeight="1" x14ac:dyDescent="0.2">
      <c r="K146" s="4"/>
      <c r="L146" s="28"/>
      <c r="M146" s="22"/>
      <c r="N146" s="22"/>
      <c r="O146" s="22"/>
      <c r="P146" s="23"/>
      <c r="Q146" s="23"/>
    </row>
    <row r="147" spans="1:17" s="2" customFormat="1" ht="15.75" customHeight="1" x14ac:dyDescent="0.2">
      <c r="K147" s="4"/>
      <c r="L147" s="28"/>
      <c r="M147" s="22"/>
      <c r="N147" s="22"/>
      <c r="O147" s="22"/>
      <c r="P147" s="23"/>
      <c r="Q147" s="23"/>
    </row>
    <row r="148" spans="1:17" s="2" customFormat="1" ht="15.75" customHeight="1" x14ac:dyDescent="0.2">
      <c r="K148" s="4"/>
      <c r="L148" s="28"/>
      <c r="M148" s="22"/>
      <c r="N148" s="22"/>
      <c r="O148" s="22"/>
      <c r="P148" s="23"/>
      <c r="Q148" s="23"/>
    </row>
    <row r="149" spans="1:17" s="2" customFormat="1" ht="15.75" customHeight="1" x14ac:dyDescent="0.2">
      <c r="K149" s="4"/>
      <c r="L149" s="28"/>
      <c r="M149" s="22"/>
      <c r="N149" s="22"/>
      <c r="O149" s="22"/>
      <c r="P149" s="23"/>
      <c r="Q149" s="23"/>
    </row>
    <row r="150" spans="1:17" s="2" customFormat="1" ht="15.75" customHeight="1" x14ac:dyDescent="0.2">
      <c r="K150" s="4"/>
      <c r="L150" s="28"/>
      <c r="M150" s="22"/>
      <c r="N150" s="22"/>
      <c r="O150" s="22"/>
      <c r="P150" s="23"/>
      <c r="Q150" s="23"/>
    </row>
    <row r="151" spans="1:17" s="2" customFormat="1" ht="15.75" customHeight="1" x14ac:dyDescent="0.2">
      <c r="K151" s="4">
        <f>SUM(D85:J85)</f>
        <v>67489258</v>
      </c>
      <c r="L151" s="28"/>
      <c r="M151" s="22"/>
      <c r="N151" s="22"/>
      <c r="O151" s="22"/>
      <c r="P151" s="23"/>
      <c r="Q151" s="23"/>
    </row>
    <row r="152" spans="1:17" s="2" customFormat="1" ht="15.75" customHeight="1" x14ac:dyDescent="0.2">
      <c r="K152" s="4" t="e">
        <f>SUM(#REF!)</f>
        <v>#REF!</v>
      </c>
      <c r="L152" s="28"/>
      <c r="M152" s="22"/>
      <c r="N152" s="22"/>
      <c r="O152" s="22"/>
      <c r="P152" s="23"/>
      <c r="Q152" s="23"/>
    </row>
    <row r="153" spans="1:17" s="2" customFormat="1" ht="15.75" customHeight="1" x14ac:dyDescent="0.2">
      <c r="K153" s="4"/>
      <c r="L153" s="28"/>
      <c r="M153" s="22"/>
      <c r="N153" s="22"/>
      <c r="O153" s="22"/>
      <c r="P153" s="23"/>
      <c r="Q153" s="23"/>
    </row>
    <row r="154" spans="1:17" s="2" customFormat="1" ht="15.75" customHeight="1" x14ac:dyDescent="0.2">
      <c r="K154" s="4"/>
      <c r="L154" s="28"/>
      <c r="M154" s="22"/>
      <c r="N154" s="22"/>
      <c r="O154" s="22"/>
      <c r="P154" s="23"/>
      <c r="Q154" s="23"/>
    </row>
    <row r="155" spans="1:17" s="2" customFormat="1" ht="15.75" customHeight="1" x14ac:dyDescent="0.2">
      <c r="K155" s="4">
        <f>SUM(D92:J92)</f>
        <v>0</v>
      </c>
      <c r="L155" s="29"/>
      <c r="M155" s="30"/>
      <c r="N155" s="30"/>
      <c r="O155" s="30"/>
    </row>
    <row r="156" spans="1:17" s="2" customFormat="1" ht="15.75" customHeight="1" x14ac:dyDescent="0.2">
      <c r="K156" s="4"/>
      <c r="L156" s="4"/>
    </row>
    <row r="157" spans="1:17" s="2" customFormat="1" ht="15.75" customHeight="1" x14ac:dyDescent="0.2">
      <c r="K157" s="4"/>
      <c r="L157" s="4"/>
    </row>
    <row r="158" spans="1:17" s="2" customFormat="1" ht="15.75" customHeight="1" x14ac:dyDescent="0.2">
      <c r="K158" s="4"/>
      <c r="L158" s="4"/>
    </row>
    <row r="159" spans="1:17" s="6" customFormat="1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>
        <f>SUM(D98:J98)</f>
        <v>0</v>
      </c>
      <c r="L159" s="5"/>
    </row>
    <row r="160" spans="1:17" s="6" customFormat="1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</row>
    <row r="161" spans="1:12" s="6" customFormat="1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</row>
    <row r="162" spans="1:12" s="2" customFormat="1" ht="15.75" customHeight="1" x14ac:dyDescent="0.2">
      <c r="K162" s="4"/>
      <c r="L162" s="4"/>
    </row>
    <row r="163" spans="1:12" s="6" customFormat="1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4">
        <f>SUM(D103:J103)</f>
        <v>0</v>
      </c>
      <c r="L163" s="5"/>
    </row>
    <row r="164" spans="1:12" s="6" customFormat="1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4">
        <f>SUM(D106:J106)</f>
        <v>0</v>
      </c>
      <c r="L164" s="5"/>
    </row>
    <row r="165" spans="1:12" s="6" customFormat="1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</row>
    <row r="166" spans="1:12" s="6" customFormat="1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</row>
    <row r="167" spans="1:12" s="6" customFormat="1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4" t="e">
        <f>SUM(#REF!)</f>
        <v>#REF!</v>
      </c>
      <c r="L167" s="5"/>
    </row>
    <row r="168" spans="1:12" s="2" customFormat="1" ht="15.75" customHeight="1" x14ac:dyDescent="0.2">
      <c r="K168" s="5"/>
      <c r="L168" s="4"/>
    </row>
    <row r="169" spans="1:12" s="2" customFormat="1" ht="15.75" customHeight="1" x14ac:dyDescent="0.2">
      <c r="K169" s="5"/>
      <c r="L169" s="4"/>
    </row>
    <row r="170" spans="1:12" s="2" customFormat="1" ht="15.75" customHeight="1" x14ac:dyDescent="0.2">
      <c r="K170" s="5"/>
      <c r="L170" s="4"/>
    </row>
    <row r="171" spans="1:12" s="2" customFormat="1" ht="15.75" customHeight="1" x14ac:dyDescent="0.2">
      <c r="K171" s="4"/>
      <c r="L171" s="4"/>
    </row>
    <row r="172" spans="1:12" s="2" customFormat="1" ht="15.75" customHeight="1" x14ac:dyDescent="0.2">
      <c r="K172" s="4"/>
      <c r="L172" s="4"/>
    </row>
    <row r="173" spans="1:12" s="2" customFormat="1" ht="15.75" customHeight="1" x14ac:dyDescent="0.2">
      <c r="K173" s="4"/>
      <c r="L173" s="4"/>
    </row>
    <row r="174" spans="1:12" s="2" customFormat="1" ht="15.75" customHeight="1" x14ac:dyDescent="0.2">
      <c r="K174" s="4"/>
      <c r="L174" s="4"/>
    </row>
    <row r="175" spans="1:12" s="2" customFormat="1" x14ac:dyDescent="0.2"/>
    <row r="176" spans="1:12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pans="1:10" s="2" customFormat="1" x14ac:dyDescent="0.2">
      <c r="A209"/>
      <c r="B209"/>
      <c r="C209"/>
      <c r="D209"/>
      <c r="E209"/>
      <c r="F209"/>
      <c r="G209"/>
      <c r="H209"/>
      <c r="I209"/>
      <c r="J209"/>
    </row>
    <row r="210" spans="1:10" s="2" customFormat="1" x14ac:dyDescent="0.2">
      <c r="A210"/>
      <c r="B210"/>
      <c r="C210"/>
      <c r="D210"/>
      <c r="E210"/>
      <c r="F210"/>
      <c r="G210"/>
      <c r="H210"/>
      <c r="I210"/>
      <c r="J210"/>
    </row>
    <row r="211" spans="1:10" s="2" customFormat="1" x14ac:dyDescent="0.2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2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2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2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2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2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2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2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2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2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2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2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2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2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2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2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2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2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2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2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2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2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2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2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2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2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2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2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2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2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2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2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2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2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2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2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2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2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2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2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2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2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2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2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2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2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2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2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2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2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2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2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2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2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2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2">
      <c r="A266"/>
      <c r="B266"/>
      <c r="C266"/>
      <c r="D266"/>
      <c r="E266"/>
      <c r="F266"/>
      <c r="G266"/>
      <c r="H266"/>
      <c r="I266"/>
      <c r="J266"/>
    </row>
    <row r="267" spans="1:10" s="2" customFormat="1" x14ac:dyDescent="0.2">
      <c r="A267"/>
      <c r="B267"/>
      <c r="C267"/>
      <c r="D267"/>
      <c r="E267"/>
      <c r="F267"/>
      <c r="G267"/>
      <c r="H267"/>
      <c r="I267"/>
      <c r="J267"/>
    </row>
    <row r="268" spans="1:10" s="2" customFormat="1" x14ac:dyDescent="0.2">
      <c r="A268"/>
      <c r="B268"/>
      <c r="C268"/>
      <c r="D268"/>
      <c r="E268"/>
      <c r="F268"/>
      <c r="G268"/>
      <c r="H268"/>
      <c r="I268"/>
      <c r="J268"/>
    </row>
    <row r="269" spans="1:10" s="2" customFormat="1" x14ac:dyDescent="0.2">
      <c r="A269"/>
      <c r="B269"/>
      <c r="C269"/>
      <c r="D269"/>
      <c r="E269"/>
      <c r="F269"/>
      <c r="G269"/>
      <c r="H269"/>
      <c r="I269"/>
      <c r="J269"/>
    </row>
  </sheetData>
  <mergeCells count="7">
    <mergeCell ref="A1:J1"/>
    <mergeCell ref="A4:A5"/>
    <mergeCell ref="C4:C5"/>
    <mergeCell ref="D4:E4"/>
    <mergeCell ref="F4:I4"/>
    <mergeCell ref="J4:J5"/>
    <mergeCell ref="B4:B5"/>
  </mergeCells>
  <phoneticPr fontId="2"/>
  <printOptions horizontalCentered="1"/>
  <pageMargins left="0.25" right="0.25" top="0.75" bottom="0.75" header="0.3" footer="0.3"/>
  <pageSetup paperSize="9" scale="42" fitToHeight="0" orientation="portrait" r:id="rId1"/>
  <headerFooter>
    <oddHeader xml:space="preserve">&amp;L
</oddHeader>
  </headerFooter>
  <rowBreaks count="1" manualBreakCount="1">
    <brk id="5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9"/>
  <sheetViews>
    <sheetView view="pageLayout" topLeftCell="A79" zoomScaleNormal="100" workbookViewId="0">
      <selection activeCell="D103" sqref="D103"/>
    </sheetView>
  </sheetViews>
  <sheetFormatPr defaultRowHeight="13" x14ac:dyDescent="0.2"/>
  <cols>
    <col min="1" max="1" width="26.36328125" customWidth="1"/>
    <col min="2" max="3" width="13.6328125" customWidth="1"/>
    <col min="4" max="4" width="13.7265625" customWidth="1"/>
    <col min="5" max="5" width="13.6328125" customWidth="1"/>
    <col min="6" max="6" width="11.26953125" customWidth="1"/>
    <col min="7" max="7" width="14.6328125" hidden="1" customWidth="1"/>
    <col min="8" max="8" width="12.36328125" customWidth="1"/>
    <col min="9" max="9" width="13.36328125" customWidth="1"/>
    <col min="10" max="10" width="12.7265625" customWidth="1"/>
    <col min="11" max="11" width="13.453125" customWidth="1"/>
    <col min="12" max="12" width="18.453125" customWidth="1"/>
    <col min="13" max="13" width="14" customWidth="1"/>
    <col min="15" max="15" width="17.453125" customWidth="1"/>
    <col min="16" max="16" width="9" hidden="1" customWidth="1"/>
  </cols>
  <sheetData>
    <row r="1" spans="1:12" s="2" customFormat="1" ht="15.75" customHeight="1" x14ac:dyDescent="0.2">
      <c r="A1" s="81" t="s">
        <v>123</v>
      </c>
      <c r="B1" s="81"/>
      <c r="C1" s="81"/>
      <c r="D1" s="81"/>
      <c r="E1" s="81"/>
      <c r="F1" s="81"/>
      <c r="G1" s="81"/>
      <c r="H1" s="81"/>
      <c r="I1" s="81"/>
      <c r="J1" s="81"/>
    </row>
    <row r="2" spans="1:12" s="2" customFormat="1" ht="15.75" customHeight="1" x14ac:dyDescent="0.2">
      <c r="A2" s="1"/>
      <c r="B2" s="1"/>
      <c r="C2" s="1"/>
      <c r="D2" s="75" t="s">
        <v>119</v>
      </c>
      <c r="E2" s="75"/>
      <c r="F2" s="31"/>
      <c r="G2" s="1"/>
      <c r="H2" s="31"/>
      <c r="I2" s="1"/>
      <c r="J2" s="1"/>
    </row>
    <row r="3" spans="1:12" s="2" customFormat="1" ht="15.75" customHeight="1" x14ac:dyDescent="0.2">
      <c r="C3" s="2" t="s">
        <v>124</v>
      </c>
      <c r="J3" s="3" t="s">
        <v>38</v>
      </c>
    </row>
    <row r="4" spans="1:12" s="2" customFormat="1" ht="18" customHeight="1" x14ac:dyDescent="0.2">
      <c r="A4" s="82" t="s">
        <v>0</v>
      </c>
      <c r="B4" s="91" t="s">
        <v>120</v>
      </c>
      <c r="C4" s="84" t="s">
        <v>3</v>
      </c>
      <c r="D4" s="86" t="s">
        <v>20</v>
      </c>
      <c r="E4" s="87"/>
      <c r="F4" s="88" t="s">
        <v>39</v>
      </c>
      <c r="G4" s="89"/>
      <c r="H4" s="89"/>
      <c r="I4" s="90"/>
      <c r="J4" s="82" t="s">
        <v>1</v>
      </c>
    </row>
    <row r="5" spans="1:12" s="2" customFormat="1" ht="18" customHeight="1" x14ac:dyDescent="0.2">
      <c r="A5" s="83"/>
      <c r="B5" s="92"/>
      <c r="C5" s="85"/>
      <c r="D5" s="32" t="s">
        <v>2</v>
      </c>
      <c r="E5" s="32" t="s">
        <v>40</v>
      </c>
      <c r="F5" s="77" t="s">
        <v>31</v>
      </c>
      <c r="G5" s="76"/>
      <c r="H5" s="32" t="s">
        <v>32</v>
      </c>
      <c r="I5" s="32" t="s">
        <v>41</v>
      </c>
      <c r="J5" s="83"/>
    </row>
    <row r="6" spans="1:12" s="2" customFormat="1" ht="17.25" customHeight="1" x14ac:dyDescent="0.2">
      <c r="A6" s="40" t="s">
        <v>47</v>
      </c>
      <c r="B6" s="47"/>
      <c r="C6" s="48"/>
      <c r="D6" s="48"/>
      <c r="E6" s="48"/>
      <c r="F6" s="48"/>
      <c r="G6" s="49"/>
      <c r="H6" s="48"/>
      <c r="I6" s="48"/>
      <c r="J6" s="48"/>
      <c r="K6" s="4"/>
      <c r="L6" s="4"/>
    </row>
    <row r="7" spans="1:12" s="2" customFormat="1" ht="17.25" customHeight="1" x14ac:dyDescent="0.2">
      <c r="A7" s="36" t="s">
        <v>48</v>
      </c>
      <c r="B7" s="50"/>
      <c r="C7" s="51"/>
      <c r="D7" s="51"/>
      <c r="E7" s="51"/>
      <c r="F7" s="51"/>
      <c r="G7" s="49"/>
      <c r="H7" s="51"/>
      <c r="I7" s="51"/>
      <c r="J7" s="51"/>
      <c r="K7" s="4"/>
      <c r="L7" s="4"/>
    </row>
    <row r="8" spans="1:12" s="2" customFormat="1" ht="17.25" customHeight="1" x14ac:dyDescent="0.2">
      <c r="A8" s="36" t="s">
        <v>60</v>
      </c>
      <c r="B8" s="50"/>
      <c r="C8" s="51"/>
      <c r="D8" s="51"/>
      <c r="E8" s="51"/>
      <c r="F8" s="51"/>
      <c r="G8" s="49"/>
      <c r="H8" s="51"/>
      <c r="I8" s="51"/>
      <c r="J8" s="51"/>
      <c r="K8" s="4"/>
      <c r="L8" s="4"/>
    </row>
    <row r="9" spans="1:12" s="6" customFormat="1" ht="17.25" customHeight="1" x14ac:dyDescent="0.2">
      <c r="A9" s="37" t="s">
        <v>49</v>
      </c>
      <c r="B9" s="56">
        <v>500</v>
      </c>
      <c r="C9" s="53">
        <f>C10</f>
        <v>600</v>
      </c>
      <c r="D9" s="53"/>
      <c r="E9" s="53">
        <f>E10</f>
        <v>600</v>
      </c>
      <c r="F9" s="53"/>
      <c r="G9" s="46"/>
      <c r="H9" s="53"/>
      <c r="I9" s="53"/>
      <c r="J9" s="53"/>
      <c r="K9" s="5">
        <f>SUM(D9:J9)</f>
        <v>600</v>
      </c>
      <c r="L9" s="5"/>
    </row>
    <row r="10" spans="1:12" s="6" customFormat="1" ht="17.25" customHeight="1" x14ac:dyDescent="0.2">
      <c r="A10" s="41" t="s">
        <v>50</v>
      </c>
      <c r="B10" s="57">
        <v>500</v>
      </c>
      <c r="C10" s="54">
        <v>600</v>
      </c>
      <c r="D10" s="54"/>
      <c r="E10" s="54">
        <v>600</v>
      </c>
      <c r="F10" s="54"/>
      <c r="G10" s="55"/>
      <c r="H10" s="54"/>
      <c r="I10" s="54"/>
      <c r="J10" s="54"/>
      <c r="K10" s="5"/>
      <c r="L10" s="5"/>
    </row>
    <row r="11" spans="1:12" s="6" customFormat="1" ht="17.25" customHeight="1" x14ac:dyDescent="0.2">
      <c r="A11" s="37" t="s">
        <v>128</v>
      </c>
      <c r="B11" s="56">
        <v>100</v>
      </c>
      <c r="C11" s="53">
        <f>C12</f>
        <v>0</v>
      </c>
      <c r="D11" s="53"/>
      <c r="E11" s="53">
        <f>E12</f>
        <v>0</v>
      </c>
      <c r="F11" s="53"/>
      <c r="G11" s="46"/>
      <c r="H11" s="53"/>
      <c r="I11" s="53"/>
      <c r="J11" s="53"/>
      <c r="K11" s="5">
        <f>SUM(D11:J11)</f>
        <v>0</v>
      </c>
      <c r="L11" s="5"/>
    </row>
    <row r="12" spans="1:12" s="6" customFormat="1" ht="17.25" customHeight="1" x14ac:dyDescent="0.2">
      <c r="A12" s="41" t="s">
        <v>51</v>
      </c>
      <c r="B12" s="57">
        <v>100</v>
      </c>
      <c r="C12" s="54">
        <v>0</v>
      </c>
      <c r="D12" s="54"/>
      <c r="E12" s="54">
        <v>0</v>
      </c>
      <c r="F12" s="54"/>
      <c r="G12" s="55"/>
      <c r="H12" s="54"/>
      <c r="I12" s="54"/>
      <c r="J12" s="54"/>
      <c r="K12" s="5"/>
      <c r="L12" s="5"/>
    </row>
    <row r="13" spans="1:12" s="6" customFormat="1" ht="17.25" customHeight="1" x14ac:dyDescent="0.2">
      <c r="A13" s="37" t="s">
        <v>129</v>
      </c>
      <c r="B13" s="53">
        <v>42868000</v>
      </c>
      <c r="C13" s="53">
        <f>SUM(C14:C15)</f>
        <v>42800000</v>
      </c>
      <c r="D13" s="53"/>
      <c r="E13" s="53">
        <f t="shared" ref="E13:J13" si="0">SUM(E14:E15)</f>
        <v>8353400</v>
      </c>
      <c r="F13" s="53"/>
      <c r="G13" s="46"/>
      <c r="H13" s="53">
        <f t="shared" si="0"/>
        <v>26093200</v>
      </c>
      <c r="I13" s="53"/>
      <c r="J13" s="53">
        <f t="shared" si="0"/>
        <v>8353400</v>
      </c>
      <c r="K13" s="34">
        <f>SUM(D13:J13)</f>
        <v>42800000</v>
      </c>
      <c r="L13" s="5"/>
    </row>
    <row r="14" spans="1:12" s="6" customFormat="1" ht="17.25" customHeight="1" x14ac:dyDescent="0.2">
      <c r="A14" s="41" t="s">
        <v>110</v>
      </c>
      <c r="B14" s="54">
        <v>41800000</v>
      </c>
      <c r="C14" s="54">
        <v>41767000</v>
      </c>
      <c r="D14" s="54"/>
      <c r="E14" s="54">
        <v>8353400</v>
      </c>
      <c r="F14" s="54"/>
      <c r="G14" s="55"/>
      <c r="H14" s="54">
        <v>25060200</v>
      </c>
      <c r="I14" s="54"/>
      <c r="J14" s="54">
        <v>8353400</v>
      </c>
      <c r="K14" s="5"/>
      <c r="L14" s="5"/>
    </row>
    <row r="15" spans="1:12" s="6" customFormat="1" ht="17.25" customHeight="1" x14ac:dyDescent="0.2">
      <c r="A15" s="41" t="s">
        <v>111</v>
      </c>
      <c r="B15" s="54">
        <v>1068000</v>
      </c>
      <c r="C15" s="54">
        <v>1033000</v>
      </c>
      <c r="D15" s="54"/>
      <c r="E15" s="54"/>
      <c r="F15" s="54"/>
      <c r="G15" s="55"/>
      <c r="H15" s="54">
        <v>1033000</v>
      </c>
      <c r="I15" s="54"/>
      <c r="J15" s="54"/>
      <c r="K15" s="5"/>
      <c r="L15" s="5"/>
    </row>
    <row r="16" spans="1:12" s="6" customFormat="1" ht="17.25" customHeight="1" x14ac:dyDescent="0.2">
      <c r="A16" s="37" t="s">
        <v>130</v>
      </c>
      <c r="B16" s="53">
        <f>SUM(B17:B21)</f>
        <v>5959000</v>
      </c>
      <c r="C16" s="53">
        <f>SUM(C17:C21)</f>
        <v>6427446</v>
      </c>
      <c r="D16" s="53">
        <f t="shared" ref="D16:H16" si="1">SUM(D17:D21)</f>
        <v>735000</v>
      </c>
      <c r="E16" s="53"/>
      <c r="F16" s="53">
        <f t="shared" si="1"/>
        <v>1700000</v>
      </c>
      <c r="G16" s="46"/>
      <c r="H16" s="53">
        <f t="shared" si="1"/>
        <v>3992446</v>
      </c>
      <c r="I16" s="53"/>
      <c r="J16" s="53"/>
      <c r="K16" s="5">
        <f>SUM(D16:J16)</f>
        <v>6427446</v>
      </c>
      <c r="L16" s="5"/>
    </row>
    <row r="17" spans="1:15" s="2" customFormat="1" ht="17.25" customHeight="1" x14ac:dyDescent="0.2">
      <c r="A17" s="42" t="s">
        <v>52</v>
      </c>
      <c r="B17" s="51">
        <v>460000</v>
      </c>
      <c r="C17" s="51">
        <v>460000</v>
      </c>
      <c r="D17" s="51">
        <f>C17</f>
        <v>460000</v>
      </c>
      <c r="E17" s="51"/>
      <c r="F17" s="51"/>
      <c r="G17" s="49"/>
      <c r="H17" s="51"/>
      <c r="I17" s="51"/>
      <c r="J17" s="51"/>
      <c r="K17" s="4"/>
      <c r="L17" s="4"/>
    </row>
    <row r="18" spans="1:15" s="2" customFormat="1" ht="17.25" customHeight="1" x14ac:dyDescent="0.2">
      <c r="A18" s="42" t="s">
        <v>116</v>
      </c>
      <c r="B18" s="51">
        <v>0</v>
      </c>
      <c r="C18" s="51">
        <v>0</v>
      </c>
      <c r="D18" s="51"/>
      <c r="E18" s="51"/>
      <c r="F18" s="51"/>
      <c r="G18" s="49"/>
      <c r="H18" s="51"/>
      <c r="I18" s="51"/>
      <c r="J18" s="51"/>
      <c r="K18" s="4"/>
      <c r="L18" s="4"/>
    </row>
    <row r="19" spans="1:15" s="2" customFormat="1" ht="17.25" customHeight="1" x14ac:dyDescent="0.2">
      <c r="A19" s="42" t="s">
        <v>53</v>
      </c>
      <c r="B19" s="51">
        <v>275000</v>
      </c>
      <c r="C19" s="51">
        <v>275000</v>
      </c>
      <c r="D19" s="51">
        <f>C19</f>
        <v>275000</v>
      </c>
      <c r="E19" s="51"/>
      <c r="F19" s="51"/>
      <c r="G19" s="49"/>
      <c r="H19" s="51"/>
      <c r="I19" s="51"/>
      <c r="J19" s="51"/>
      <c r="K19" s="4"/>
      <c r="L19" s="4"/>
    </row>
    <row r="20" spans="1:15" s="2" customFormat="1" ht="17.25" customHeight="1" x14ac:dyDescent="0.2">
      <c r="A20" s="42" t="s">
        <v>54</v>
      </c>
      <c r="B20" s="51">
        <v>1700000</v>
      </c>
      <c r="C20" s="51">
        <v>1700000</v>
      </c>
      <c r="D20" s="51"/>
      <c r="E20" s="51"/>
      <c r="F20" s="51">
        <v>1700000</v>
      </c>
      <c r="G20" s="49"/>
      <c r="H20" s="51"/>
      <c r="I20" s="51"/>
      <c r="J20" s="51"/>
      <c r="K20" s="4"/>
      <c r="L20" s="4"/>
    </row>
    <row r="21" spans="1:15" s="2" customFormat="1" ht="17.25" customHeight="1" x14ac:dyDescent="0.2">
      <c r="A21" s="42" t="s">
        <v>55</v>
      </c>
      <c r="B21" s="51">
        <v>3524000</v>
      </c>
      <c r="C21" s="51">
        <v>3992446</v>
      </c>
      <c r="D21" s="51"/>
      <c r="E21" s="51"/>
      <c r="F21" s="51"/>
      <c r="G21" s="49"/>
      <c r="H21" s="51">
        <v>3992446</v>
      </c>
      <c r="I21" s="51"/>
      <c r="J21" s="51"/>
      <c r="K21" s="4"/>
      <c r="L21" s="4"/>
    </row>
    <row r="22" spans="1:15" s="6" customFormat="1" ht="17.25" customHeight="1" x14ac:dyDescent="0.2">
      <c r="A22" s="37" t="s">
        <v>131</v>
      </c>
      <c r="B22" s="53">
        <f>SUM(B23:B25)</f>
        <v>14900420</v>
      </c>
      <c r="C22" s="53">
        <f>SUM(C23:C25)</f>
        <v>15985920</v>
      </c>
      <c r="D22" s="53"/>
      <c r="E22" s="53">
        <f>SUM(E25:E25)</f>
        <v>14553000</v>
      </c>
      <c r="F22" s="53"/>
      <c r="G22" s="46"/>
      <c r="H22" s="53">
        <f>SUM(H23:H25)</f>
        <v>1232920</v>
      </c>
      <c r="I22" s="53"/>
      <c r="J22" s="53">
        <f>SUM(J23:J25)</f>
        <v>200000</v>
      </c>
      <c r="K22" s="5">
        <f>SUM(D22:J22)</f>
        <v>15985920</v>
      </c>
      <c r="L22" s="5"/>
    </row>
    <row r="23" spans="1:15" s="6" customFormat="1" ht="17.25" customHeight="1" x14ac:dyDescent="0.2">
      <c r="A23" s="41" t="s">
        <v>57</v>
      </c>
      <c r="B23" s="54">
        <v>560320</v>
      </c>
      <c r="C23" s="54">
        <v>560320</v>
      </c>
      <c r="D23" s="54"/>
      <c r="E23" s="54"/>
      <c r="F23" s="54"/>
      <c r="G23" s="55"/>
      <c r="H23" s="54">
        <v>560320</v>
      </c>
      <c r="I23" s="54"/>
      <c r="J23" s="54"/>
      <c r="K23" s="5"/>
      <c r="L23" s="5"/>
    </row>
    <row r="24" spans="1:15" s="6" customFormat="1" ht="17.25" customHeight="1" x14ac:dyDescent="0.2">
      <c r="A24" s="41" t="s">
        <v>122</v>
      </c>
      <c r="B24" s="54">
        <v>514300</v>
      </c>
      <c r="C24" s="54">
        <v>872600</v>
      </c>
      <c r="D24" s="54"/>
      <c r="E24" s="54"/>
      <c r="F24" s="54"/>
      <c r="G24" s="55"/>
      <c r="H24" s="54">
        <v>672600</v>
      </c>
      <c r="I24" s="54"/>
      <c r="J24" s="54">
        <v>200000</v>
      </c>
      <c r="K24" s="5"/>
      <c r="L24" s="5"/>
    </row>
    <row r="25" spans="1:15" s="6" customFormat="1" ht="17.25" customHeight="1" x14ac:dyDescent="0.2">
      <c r="A25" s="41" t="s">
        <v>56</v>
      </c>
      <c r="B25" s="54">
        <v>13825800</v>
      </c>
      <c r="C25" s="54">
        <v>14553000</v>
      </c>
      <c r="D25" s="54"/>
      <c r="E25" s="54">
        <v>14553000</v>
      </c>
      <c r="F25" s="54"/>
      <c r="G25" s="55"/>
      <c r="H25" s="54"/>
      <c r="I25" s="54"/>
      <c r="J25" s="54"/>
      <c r="K25" s="5"/>
      <c r="L25" s="5"/>
    </row>
    <row r="26" spans="1:15" s="6" customFormat="1" ht="17.25" customHeight="1" x14ac:dyDescent="0.2">
      <c r="A26" s="37" t="s">
        <v>132</v>
      </c>
      <c r="B26" s="53">
        <v>275120</v>
      </c>
      <c r="C26" s="53">
        <f>C27+C28</f>
        <v>275110</v>
      </c>
      <c r="D26" s="53"/>
      <c r="E26" s="53"/>
      <c r="F26" s="53">
        <v>100000</v>
      </c>
      <c r="G26" s="46"/>
      <c r="H26" s="53">
        <f>H28</f>
        <v>175000</v>
      </c>
      <c r="I26" s="53"/>
      <c r="J26" s="53">
        <v>110</v>
      </c>
      <c r="K26" s="5">
        <f>SUM(D26:J26)</f>
        <v>275110</v>
      </c>
      <c r="L26" s="5"/>
    </row>
    <row r="27" spans="1:15" s="6" customFormat="1" ht="17.25" customHeight="1" x14ac:dyDescent="0.2">
      <c r="A27" s="37" t="s">
        <v>58</v>
      </c>
      <c r="B27" s="53">
        <v>120</v>
      </c>
      <c r="C27" s="53">
        <v>110</v>
      </c>
      <c r="D27" s="53"/>
      <c r="E27" s="53"/>
      <c r="F27" s="53"/>
      <c r="G27" s="46"/>
      <c r="H27" s="53"/>
      <c r="I27" s="53"/>
      <c r="J27" s="53">
        <v>110</v>
      </c>
      <c r="K27" s="5"/>
      <c r="L27" s="5"/>
    </row>
    <row r="28" spans="1:15" s="2" customFormat="1" ht="17.25" customHeight="1" x14ac:dyDescent="0.2">
      <c r="A28" s="37" t="s">
        <v>43</v>
      </c>
      <c r="B28" s="58">
        <v>275000</v>
      </c>
      <c r="C28" s="58">
        <v>275000</v>
      </c>
      <c r="D28" s="59"/>
      <c r="E28" s="58"/>
      <c r="F28" s="58">
        <v>100000</v>
      </c>
      <c r="G28" s="46"/>
      <c r="H28" s="58">
        <v>175000</v>
      </c>
      <c r="I28" s="58"/>
      <c r="J28" s="60"/>
      <c r="K28" s="4"/>
      <c r="L28" s="4"/>
    </row>
    <row r="29" spans="1:15" s="2" customFormat="1" ht="17.25" customHeight="1" x14ac:dyDescent="0.2">
      <c r="A29" s="37" t="s">
        <v>44</v>
      </c>
      <c r="B29" s="61">
        <f>B9+B11+B13+B16+B22+B26</f>
        <v>64003140</v>
      </c>
      <c r="C29" s="61">
        <f>C9+C11+C13+C16+C22+C26</f>
        <v>65489076</v>
      </c>
      <c r="D29" s="53">
        <f>D9+D11+D13+D16+D22+D26</f>
        <v>735000</v>
      </c>
      <c r="E29" s="61">
        <f>E9+E11+E13+E16+E22+E26</f>
        <v>22907000</v>
      </c>
      <c r="F29" s="61">
        <f>F9+F11+F13+F16+F22+F26</f>
        <v>1800000</v>
      </c>
      <c r="G29" s="61"/>
      <c r="H29" s="61">
        <f>H9+H11+H13+H16+H22+H26</f>
        <v>31493566</v>
      </c>
      <c r="I29" s="61"/>
      <c r="J29" s="61">
        <f>J9+J11+J13+J16+J22+J26</f>
        <v>8553510</v>
      </c>
      <c r="K29" s="4">
        <f>SUM(D29:J29)</f>
        <v>65489076</v>
      </c>
      <c r="L29" s="4"/>
    </row>
    <row r="30" spans="1:15" s="2" customFormat="1" ht="17.25" customHeight="1" x14ac:dyDescent="0.2">
      <c r="A30" s="40" t="s">
        <v>59</v>
      </c>
      <c r="B30" s="62"/>
      <c r="C30" s="61"/>
      <c r="D30" s="61"/>
      <c r="E30" s="61"/>
      <c r="F30" s="61"/>
      <c r="G30" s="46"/>
      <c r="H30" s="61"/>
      <c r="I30" s="61"/>
      <c r="J30" s="61"/>
      <c r="K30" s="4"/>
      <c r="L30" s="4"/>
    </row>
    <row r="31" spans="1:15" s="2" customFormat="1" ht="14.25" customHeight="1" x14ac:dyDescent="0.2">
      <c r="A31" s="37" t="s">
        <v>133</v>
      </c>
      <c r="B31" s="53">
        <f>SUM(B32:B58)</f>
        <v>58435480</v>
      </c>
      <c r="C31" s="53">
        <f>SUM(C32:C58)</f>
        <v>61605815</v>
      </c>
      <c r="D31" s="53">
        <f>SUM(D32:D58)</f>
        <v>15782168</v>
      </c>
      <c r="E31" s="53">
        <f>SUM(E32:E58)</f>
        <v>27025969</v>
      </c>
      <c r="F31" s="53">
        <f>SUM(F32:F58)</f>
        <v>168400</v>
      </c>
      <c r="G31" s="46"/>
      <c r="H31" s="53">
        <f>SUM(H32:H58)</f>
        <v>14124950</v>
      </c>
      <c r="I31" s="53">
        <f>SUM(I32:I58)</f>
        <v>4504328</v>
      </c>
      <c r="J31" s="53"/>
      <c r="K31" s="4">
        <f>SUM(D31:I31)</f>
        <v>61605815</v>
      </c>
      <c r="L31" s="4"/>
    </row>
    <row r="32" spans="1:15" s="2" customFormat="1" ht="14.25" customHeight="1" x14ac:dyDescent="0.2">
      <c r="A32" s="37" t="s">
        <v>61</v>
      </c>
      <c r="B32" s="56">
        <v>18682300</v>
      </c>
      <c r="C32" s="53">
        <f t="shared" ref="C32:C56" si="2">SUM(D32:I32)</f>
        <v>18539734</v>
      </c>
      <c r="D32" s="53"/>
      <c r="E32" s="53">
        <f>M108*0.78</f>
        <v>15891201</v>
      </c>
      <c r="F32" s="53"/>
      <c r="G32" s="46"/>
      <c r="H32" s="53"/>
      <c r="I32" s="53">
        <f>M108*0.13</f>
        <v>2648533</v>
      </c>
      <c r="J32" s="53"/>
      <c r="K32" s="4"/>
      <c r="L32" s="4"/>
      <c r="M32" s="7"/>
      <c r="N32" s="7"/>
      <c r="O32" s="7"/>
    </row>
    <row r="33" spans="1:15" s="2" customFormat="1" ht="14.25" customHeight="1" x14ac:dyDescent="0.2">
      <c r="A33" s="37" t="s">
        <v>62</v>
      </c>
      <c r="B33" s="56">
        <v>341250</v>
      </c>
      <c r="C33" s="53">
        <f>E33+I33</f>
        <v>341250</v>
      </c>
      <c r="D33" s="53"/>
      <c r="E33" s="53">
        <f>M109*0.78</f>
        <v>292500</v>
      </c>
      <c r="F33" s="53"/>
      <c r="G33" s="46"/>
      <c r="H33" s="53"/>
      <c r="I33" s="53">
        <f>M109*0.13</f>
        <v>48750</v>
      </c>
      <c r="J33" s="53"/>
      <c r="K33" s="4"/>
      <c r="L33" s="4"/>
      <c r="M33" s="7"/>
      <c r="N33" s="7"/>
      <c r="O33" s="7"/>
    </row>
    <row r="34" spans="1:15" s="2" customFormat="1" ht="14.25" customHeight="1" x14ac:dyDescent="0.2">
      <c r="A34" s="37" t="s">
        <v>63</v>
      </c>
      <c r="B34" s="56">
        <v>3324092</v>
      </c>
      <c r="C34" s="53">
        <f t="shared" si="2"/>
        <v>3352041</v>
      </c>
      <c r="D34" s="53"/>
      <c r="E34" s="53">
        <f>M110*0.78</f>
        <v>2873178</v>
      </c>
      <c r="F34" s="53"/>
      <c r="G34" s="46"/>
      <c r="H34" s="53"/>
      <c r="I34" s="53">
        <f>M110*0.13</f>
        <v>478863</v>
      </c>
      <c r="J34" s="53"/>
      <c r="K34" s="4"/>
      <c r="L34" s="4"/>
    </row>
    <row r="35" spans="1:15" s="2" customFormat="1" ht="14.25" customHeight="1" x14ac:dyDescent="0.2">
      <c r="A35" s="37" t="s">
        <v>64</v>
      </c>
      <c r="B35" s="56">
        <v>8931000</v>
      </c>
      <c r="C35" s="53">
        <f t="shared" si="2"/>
        <v>9385400</v>
      </c>
      <c r="D35" s="53">
        <v>387000</v>
      </c>
      <c r="E35" s="53"/>
      <c r="F35" s="53">
        <v>18400</v>
      </c>
      <c r="G35" s="46"/>
      <c r="H35" s="53">
        <v>8980000</v>
      </c>
      <c r="I35" s="53"/>
      <c r="J35" s="53"/>
      <c r="K35" s="4"/>
      <c r="L35" s="4"/>
    </row>
    <row r="36" spans="1:15" s="2" customFormat="1" ht="14.25" customHeight="1" x14ac:dyDescent="0.2">
      <c r="A36" s="37" t="s">
        <v>65</v>
      </c>
      <c r="B36" s="56">
        <v>1410736</v>
      </c>
      <c r="C36" s="53">
        <f>SUM(D36:I36)</f>
        <v>1540235</v>
      </c>
      <c r="D36" s="53">
        <v>695000</v>
      </c>
      <c r="E36" s="53">
        <f>M112*0.78</f>
        <v>638773</v>
      </c>
      <c r="F36" s="53"/>
      <c r="G36" s="46"/>
      <c r="H36" s="53">
        <v>100000</v>
      </c>
      <c r="I36" s="53">
        <f>M112*0.13</f>
        <v>106462</v>
      </c>
      <c r="J36" s="53"/>
      <c r="K36" s="4"/>
      <c r="L36" s="4"/>
    </row>
    <row r="37" spans="1:15" s="2" customFormat="1" ht="14.25" customHeight="1" x14ac:dyDescent="0.2">
      <c r="A37" s="37" t="s">
        <v>67</v>
      </c>
      <c r="B37" s="56">
        <v>5136233</v>
      </c>
      <c r="C37" s="53">
        <f t="shared" si="2"/>
        <v>5596347</v>
      </c>
      <c r="D37" s="53">
        <v>3687040</v>
      </c>
      <c r="E37" s="53">
        <f>M113*0.78</f>
        <v>1225120</v>
      </c>
      <c r="F37" s="53"/>
      <c r="G37" s="46"/>
      <c r="H37" s="53">
        <v>480000</v>
      </c>
      <c r="I37" s="53">
        <f>M113*0.13</f>
        <v>204187</v>
      </c>
      <c r="J37" s="53"/>
      <c r="K37" s="4"/>
      <c r="L37" s="4"/>
    </row>
    <row r="38" spans="1:15" s="2" customFormat="1" ht="14.25" customHeight="1" x14ac:dyDescent="0.2">
      <c r="A38" s="37" t="s">
        <v>68</v>
      </c>
      <c r="B38" s="56">
        <v>182000</v>
      </c>
      <c r="C38" s="53">
        <f t="shared" si="2"/>
        <v>0</v>
      </c>
      <c r="D38" s="53"/>
      <c r="E38" s="53">
        <f t="shared" ref="E38:E43" si="3">M114*0.78</f>
        <v>0</v>
      </c>
      <c r="F38" s="53"/>
      <c r="G38" s="46"/>
      <c r="H38" s="53"/>
      <c r="I38" s="53">
        <f t="shared" ref="I38:I43" si="4">M114*0.13</f>
        <v>0</v>
      </c>
      <c r="J38" s="53"/>
      <c r="K38" s="4"/>
      <c r="L38" s="4"/>
    </row>
    <row r="39" spans="1:15" s="2" customFormat="1" ht="14.25" customHeight="1" x14ac:dyDescent="0.2">
      <c r="A39" s="37" t="s">
        <v>69</v>
      </c>
      <c r="B39" s="56">
        <v>751200</v>
      </c>
      <c r="C39" s="53">
        <f t="shared" si="2"/>
        <v>751200</v>
      </c>
      <c r="D39" s="53">
        <v>496000</v>
      </c>
      <c r="E39" s="53">
        <f t="shared" si="3"/>
        <v>132600</v>
      </c>
      <c r="F39" s="53"/>
      <c r="G39" s="46"/>
      <c r="H39" s="53">
        <v>100500</v>
      </c>
      <c r="I39" s="53">
        <f t="shared" si="4"/>
        <v>22100</v>
      </c>
      <c r="J39" s="53"/>
      <c r="K39" s="4"/>
      <c r="L39" s="4"/>
    </row>
    <row r="40" spans="1:15" s="2" customFormat="1" ht="14.25" customHeight="1" x14ac:dyDescent="0.2">
      <c r="A40" s="37" t="s">
        <v>70</v>
      </c>
      <c r="B40" s="56">
        <v>600600</v>
      </c>
      <c r="C40" s="53">
        <f t="shared" si="2"/>
        <v>513240</v>
      </c>
      <c r="D40" s="53"/>
      <c r="E40" s="53">
        <f t="shared" si="3"/>
        <v>439920</v>
      </c>
      <c r="F40" s="53"/>
      <c r="G40" s="46"/>
      <c r="H40" s="53"/>
      <c r="I40" s="53">
        <f t="shared" si="4"/>
        <v>73320</v>
      </c>
      <c r="J40" s="53"/>
      <c r="K40" s="4"/>
      <c r="L40" s="4"/>
    </row>
    <row r="41" spans="1:15" s="2" customFormat="1" ht="14.25" customHeight="1" x14ac:dyDescent="0.2">
      <c r="A41" s="37" t="s">
        <v>71</v>
      </c>
      <c r="B41" s="56">
        <v>5134750</v>
      </c>
      <c r="C41" s="53">
        <f t="shared" si="2"/>
        <v>5297100</v>
      </c>
      <c r="D41" s="53">
        <v>3550000</v>
      </c>
      <c r="E41" s="53">
        <f t="shared" si="3"/>
        <v>713700</v>
      </c>
      <c r="F41" s="53"/>
      <c r="G41" s="46"/>
      <c r="H41" s="53">
        <v>914450</v>
      </c>
      <c r="I41" s="53">
        <f t="shared" si="4"/>
        <v>118950</v>
      </c>
      <c r="J41" s="53"/>
      <c r="K41" s="4"/>
      <c r="L41" s="4"/>
    </row>
    <row r="42" spans="1:15" s="2" customFormat="1" ht="14.25" customHeight="1" x14ac:dyDescent="0.2">
      <c r="A42" s="37" t="s">
        <v>72</v>
      </c>
      <c r="B42" s="56">
        <v>109928</v>
      </c>
      <c r="C42" s="53">
        <f t="shared" si="2"/>
        <v>136500</v>
      </c>
      <c r="D42" s="53"/>
      <c r="E42" s="53">
        <f t="shared" si="3"/>
        <v>117000</v>
      </c>
      <c r="F42" s="53"/>
      <c r="G42" s="46"/>
      <c r="H42" s="53"/>
      <c r="I42" s="53">
        <f t="shared" si="4"/>
        <v>19500</v>
      </c>
      <c r="J42" s="53"/>
      <c r="K42" s="4"/>
      <c r="L42" s="4"/>
    </row>
    <row r="43" spans="1:15" s="2" customFormat="1" ht="14.25" customHeight="1" x14ac:dyDescent="0.2">
      <c r="A43" s="37" t="s">
        <v>73</v>
      </c>
      <c r="B43" s="56">
        <v>464100</v>
      </c>
      <c r="C43" s="53">
        <f t="shared" si="2"/>
        <v>473200</v>
      </c>
      <c r="D43" s="53"/>
      <c r="E43" s="53">
        <f t="shared" si="3"/>
        <v>405600</v>
      </c>
      <c r="F43" s="53"/>
      <c r="G43" s="46"/>
      <c r="H43" s="53"/>
      <c r="I43" s="53">
        <f t="shared" si="4"/>
        <v>67600</v>
      </c>
      <c r="J43" s="53"/>
      <c r="K43" s="4"/>
      <c r="L43" s="4"/>
    </row>
    <row r="44" spans="1:15" s="2" customFormat="1" ht="14.25" customHeight="1" x14ac:dyDescent="0.2">
      <c r="A44" s="37" t="s">
        <v>74</v>
      </c>
      <c r="B44" s="56">
        <v>0</v>
      </c>
      <c r="C44" s="53">
        <f t="shared" si="2"/>
        <v>0</v>
      </c>
      <c r="D44" s="53"/>
      <c r="E44" s="53"/>
      <c r="F44" s="53"/>
      <c r="G44" s="46"/>
      <c r="H44" s="53"/>
      <c r="I44" s="53"/>
      <c r="J44" s="53"/>
      <c r="K44" s="4"/>
      <c r="L44" s="4"/>
    </row>
    <row r="45" spans="1:15" s="2" customFormat="1" ht="14.25" customHeight="1" x14ac:dyDescent="0.2">
      <c r="A45" s="37" t="s">
        <v>76</v>
      </c>
      <c r="B45" s="56">
        <v>309855</v>
      </c>
      <c r="C45" s="53">
        <f>SUM(D45:I45)</f>
        <v>330285</v>
      </c>
      <c r="D45" s="53"/>
      <c r="E45" s="53">
        <f>M121*0.78</f>
        <v>283101</v>
      </c>
      <c r="F45" s="53"/>
      <c r="G45" s="46"/>
      <c r="H45" s="53"/>
      <c r="I45" s="53">
        <f>M121*0.13</f>
        <v>47184</v>
      </c>
      <c r="J45" s="53"/>
      <c r="K45" s="4"/>
      <c r="L45" s="4"/>
    </row>
    <row r="46" spans="1:15" s="2" customFormat="1" ht="14.25" customHeight="1" x14ac:dyDescent="0.2">
      <c r="A46" s="37" t="s">
        <v>75</v>
      </c>
      <c r="B46" s="56">
        <v>2014000</v>
      </c>
      <c r="C46" s="53">
        <f>SUM(D46:I46)</f>
        <v>2536000</v>
      </c>
      <c r="D46" s="53">
        <v>2436000</v>
      </c>
      <c r="E46" s="53"/>
      <c r="F46" s="53"/>
      <c r="G46" s="46"/>
      <c r="H46" s="53">
        <v>100000</v>
      </c>
      <c r="I46" s="53"/>
      <c r="J46" s="53"/>
      <c r="K46" s="4"/>
      <c r="L46" s="4"/>
    </row>
    <row r="47" spans="1:15" s="2" customFormat="1" ht="14.25" customHeight="1" x14ac:dyDescent="0.2">
      <c r="A47" s="37" t="s">
        <v>77</v>
      </c>
      <c r="B47" s="56">
        <v>471471</v>
      </c>
      <c r="C47" s="53">
        <f t="shared" si="2"/>
        <v>471471</v>
      </c>
      <c r="D47" s="53"/>
      <c r="E47" s="53">
        <f t="shared" ref="E47" si="5">M122*0.78</f>
        <v>404118</v>
      </c>
      <c r="F47" s="53"/>
      <c r="G47" s="46"/>
      <c r="H47" s="53"/>
      <c r="I47" s="53">
        <f>M122*0.13</f>
        <v>67353</v>
      </c>
      <c r="J47" s="53"/>
      <c r="K47" s="4"/>
      <c r="L47" s="4"/>
    </row>
    <row r="48" spans="1:15" s="2" customFormat="1" ht="14.25" customHeight="1" x14ac:dyDescent="0.2">
      <c r="A48" s="37" t="s">
        <v>78</v>
      </c>
      <c r="B48" s="56">
        <v>1086040</v>
      </c>
      <c r="C48" s="53">
        <f t="shared" si="2"/>
        <v>572000</v>
      </c>
      <c r="D48" s="53">
        <v>572000</v>
      </c>
      <c r="E48" s="53"/>
      <c r="F48" s="53"/>
      <c r="G48" s="46"/>
      <c r="H48" s="53"/>
      <c r="I48" s="53"/>
      <c r="J48" s="53"/>
      <c r="K48" s="4"/>
      <c r="L48" s="4"/>
    </row>
    <row r="49" spans="1:12" s="2" customFormat="1" ht="14.25" customHeight="1" x14ac:dyDescent="0.2">
      <c r="A49" s="37" t="s">
        <v>127</v>
      </c>
      <c r="B49" s="56">
        <v>0</v>
      </c>
      <c r="C49" s="53">
        <v>1890000</v>
      </c>
      <c r="D49" s="53">
        <v>1890000</v>
      </c>
      <c r="E49" s="53"/>
      <c r="F49" s="53"/>
      <c r="G49" s="46"/>
      <c r="H49" s="53"/>
      <c r="I49" s="53"/>
      <c r="J49" s="53"/>
      <c r="K49" s="4"/>
      <c r="L49" s="4"/>
    </row>
    <row r="50" spans="1:12" s="2" customFormat="1" ht="14.25" customHeight="1" x14ac:dyDescent="0.2">
      <c r="A50" s="37" t="s">
        <v>79</v>
      </c>
      <c r="B50" s="56">
        <v>1835520</v>
      </c>
      <c r="C50" s="53">
        <f t="shared" si="2"/>
        <v>1755520</v>
      </c>
      <c r="D50" s="53">
        <v>935520</v>
      </c>
      <c r="E50" s="53"/>
      <c r="F50" s="53"/>
      <c r="G50" s="46"/>
      <c r="H50" s="53">
        <v>820000</v>
      </c>
      <c r="I50" s="53"/>
      <c r="J50" s="53"/>
      <c r="K50" s="4"/>
      <c r="L50" s="4"/>
    </row>
    <row r="51" spans="1:12" s="2" customFormat="1" ht="14.25" customHeight="1" x14ac:dyDescent="0.2">
      <c r="A51" s="37" t="s">
        <v>80</v>
      </c>
      <c r="B51" s="56">
        <v>199200</v>
      </c>
      <c r="C51" s="53">
        <f t="shared" si="2"/>
        <v>267200</v>
      </c>
      <c r="D51" s="53">
        <v>217200</v>
      </c>
      <c r="E51" s="53"/>
      <c r="F51" s="53"/>
      <c r="G51" s="46"/>
      <c r="H51" s="53">
        <v>50000</v>
      </c>
      <c r="I51" s="53"/>
      <c r="J51" s="53"/>
      <c r="K51" s="4"/>
      <c r="L51" s="4"/>
    </row>
    <row r="52" spans="1:12" s="2" customFormat="1" ht="14.25" customHeight="1" x14ac:dyDescent="0.2">
      <c r="A52" s="37" t="s">
        <v>82</v>
      </c>
      <c r="B52" s="56">
        <v>3107765</v>
      </c>
      <c r="C52" s="53">
        <f t="shared" si="2"/>
        <v>3387765</v>
      </c>
      <c r="D52" s="53">
        <v>438000</v>
      </c>
      <c r="E52" s="53">
        <f>M125*0.78</f>
        <v>282656</v>
      </c>
      <c r="F52" s="53">
        <v>150000</v>
      </c>
      <c r="G52" s="46"/>
      <c r="H52" s="53">
        <v>2470000</v>
      </c>
      <c r="I52" s="53">
        <f>M125*0.13</f>
        <v>47109</v>
      </c>
      <c r="J52" s="53"/>
      <c r="K52" s="4"/>
      <c r="L52" s="4"/>
    </row>
    <row r="53" spans="1:12" s="2" customFormat="1" ht="14.25" customHeight="1" x14ac:dyDescent="0.2">
      <c r="A53" s="37" t="s">
        <v>81</v>
      </c>
      <c r="B53" s="56">
        <v>670234</v>
      </c>
      <c r="C53" s="53">
        <f t="shared" si="2"/>
        <v>532166</v>
      </c>
      <c r="D53" s="53"/>
      <c r="E53" s="53">
        <f>M126*0.78</f>
        <v>456142</v>
      </c>
      <c r="F53" s="53"/>
      <c r="G53" s="46"/>
      <c r="H53" s="53"/>
      <c r="I53" s="53">
        <f>M126*0.13</f>
        <v>76024</v>
      </c>
      <c r="J53" s="53"/>
      <c r="K53" s="4"/>
      <c r="L53" s="4"/>
    </row>
    <row r="54" spans="1:12" s="2" customFormat="1" ht="14.25" customHeight="1" x14ac:dyDescent="0.2">
      <c r="A54" s="37" t="s">
        <v>84</v>
      </c>
      <c r="B54" s="56">
        <v>1046500</v>
      </c>
      <c r="C54" s="53">
        <f>SUM(D54:I54)</f>
        <v>1183000</v>
      </c>
      <c r="D54" s="53"/>
      <c r="E54" s="53">
        <f>M128*0.78</f>
        <v>1014000</v>
      </c>
      <c r="F54" s="53"/>
      <c r="G54" s="46"/>
      <c r="H54" s="53"/>
      <c r="I54" s="53">
        <f>M128*0.13</f>
        <v>169000</v>
      </c>
      <c r="J54" s="53"/>
      <c r="K54" s="4"/>
      <c r="L54" s="4"/>
    </row>
    <row r="55" spans="1:12" s="2" customFormat="1" ht="14.25" customHeight="1" x14ac:dyDescent="0.2">
      <c r="A55" s="37" t="s">
        <v>115</v>
      </c>
      <c r="B55" s="56">
        <v>522400</v>
      </c>
      <c r="C55" s="53">
        <f>SUM(D55:I55)</f>
        <v>493408</v>
      </c>
      <c r="D55" s="53">
        <v>383408</v>
      </c>
      <c r="E55" s="53"/>
      <c r="F55" s="53"/>
      <c r="G55" s="46"/>
      <c r="H55" s="53">
        <v>110000</v>
      </c>
      <c r="I55" s="53"/>
      <c r="J55" s="53"/>
      <c r="K55" s="4"/>
      <c r="L55" s="4"/>
    </row>
    <row r="56" spans="1:12" s="2" customFormat="1" ht="14.25" customHeight="1" x14ac:dyDescent="0.2">
      <c r="A56" s="37" t="s">
        <v>83</v>
      </c>
      <c r="B56" s="56">
        <v>926598</v>
      </c>
      <c r="C56" s="53">
        <f t="shared" si="2"/>
        <v>1016339</v>
      </c>
      <c r="D56" s="53"/>
      <c r="E56" s="53">
        <f>M127*0.78</f>
        <v>871148</v>
      </c>
      <c r="F56" s="53"/>
      <c r="G56" s="46"/>
      <c r="H56" s="53"/>
      <c r="I56" s="53">
        <f>M127*0.13</f>
        <v>145191</v>
      </c>
      <c r="J56" s="53"/>
      <c r="K56" s="4"/>
      <c r="L56" s="4"/>
    </row>
    <row r="57" spans="1:12" s="2" customFormat="1" ht="14.25" customHeight="1" x14ac:dyDescent="0.2">
      <c r="A57" s="37" t="s">
        <v>66</v>
      </c>
      <c r="B57" s="56">
        <v>1157708</v>
      </c>
      <c r="C57" s="53">
        <f>E57+I57</f>
        <v>1149414</v>
      </c>
      <c r="D57" s="53"/>
      <c r="E57" s="53">
        <f>M130*0.78</f>
        <v>985212</v>
      </c>
      <c r="F57" s="53"/>
      <c r="G57" s="46"/>
      <c r="H57" s="53"/>
      <c r="I57" s="53">
        <f>M130*0.13</f>
        <v>164202</v>
      </c>
      <c r="J57" s="53"/>
      <c r="K57" s="4"/>
      <c r="L57" s="4"/>
    </row>
    <row r="58" spans="1:12" s="2" customFormat="1" ht="14.25" customHeight="1" x14ac:dyDescent="0.2">
      <c r="A58" s="35" t="s">
        <v>85</v>
      </c>
      <c r="B58" s="58">
        <v>20000</v>
      </c>
      <c r="C58" s="58">
        <f>SUM(D58:I58)</f>
        <v>95000</v>
      </c>
      <c r="D58" s="58">
        <v>95000</v>
      </c>
      <c r="E58" s="58"/>
      <c r="F58" s="58"/>
      <c r="G58" s="46"/>
      <c r="H58" s="58"/>
      <c r="I58" s="58"/>
      <c r="J58" s="58"/>
      <c r="K58" s="4"/>
      <c r="L58" s="4"/>
    </row>
    <row r="59" spans="1:12" s="2" customFormat="1" ht="14.25" customHeight="1" x14ac:dyDescent="0.2">
      <c r="A59" s="37" t="s">
        <v>86</v>
      </c>
      <c r="B59" s="53">
        <f>SUM(B60:B84)</f>
        <v>5493163</v>
      </c>
      <c r="C59" s="53">
        <f>SUM(C60:C84)</f>
        <v>5883443</v>
      </c>
      <c r="D59" s="53"/>
      <c r="E59" s="53"/>
      <c r="F59" s="53"/>
      <c r="G59" s="64"/>
      <c r="H59" s="53"/>
      <c r="I59" s="53"/>
      <c r="J59" s="53">
        <f>SUM(J60:J84)</f>
        <v>5883443</v>
      </c>
      <c r="K59" s="4"/>
      <c r="L59" s="4"/>
    </row>
    <row r="60" spans="1:12" s="2" customFormat="1" ht="14.25" customHeight="1" x14ac:dyDescent="0.2">
      <c r="A60" s="37" t="s">
        <v>61</v>
      </c>
      <c r="B60" s="65">
        <v>1847700</v>
      </c>
      <c r="C60" s="53">
        <f>M108*0.09</f>
        <v>1833600</v>
      </c>
      <c r="D60" s="53"/>
      <c r="E60" s="53"/>
      <c r="F60" s="53"/>
      <c r="G60" s="64"/>
      <c r="H60" s="53"/>
      <c r="I60" s="53"/>
      <c r="J60" s="53">
        <f>C60</f>
        <v>1833600</v>
      </c>
      <c r="K60" s="4"/>
      <c r="L60" s="4"/>
    </row>
    <row r="61" spans="1:12" s="2" customFormat="1" ht="14.25" customHeight="1" x14ac:dyDescent="0.2">
      <c r="A61" s="37" t="s">
        <v>62</v>
      </c>
      <c r="B61" s="65">
        <v>33750</v>
      </c>
      <c r="C61" s="53">
        <f>M109*0.09</f>
        <v>33750</v>
      </c>
      <c r="D61" s="53"/>
      <c r="E61" s="53"/>
      <c r="F61" s="53"/>
      <c r="G61" s="64"/>
      <c r="H61" s="53"/>
      <c r="I61" s="53"/>
      <c r="J61" s="53">
        <f>C61</f>
        <v>33750</v>
      </c>
      <c r="K61" s="4"/>
      <c r="L61" s="4"/>
    </row>
    <row r="62" spans="1:12" s="2" customFormat="1" ht="14.25" customHeight="1" x14ac:dyDescent="0.2">
      <c r="A62" s="37" t="s">
        <v>63</v>
      </c>
      <c r="B62" s="65">
        <v>328756</v>
      </c>
      <c r="C62" s="53">
        <f>M110*0.09</f>
        <v>331520</v>
      </c>
      <c r="D62" s="53"/>
      <c r="E62" s="53"/>
      <c r="F62" s="53"/>
      <c r="G62" s="64"/>
      <c r="H62" s="53"/>
      <c r="I62" s="53"/>
      <c r="J62" s="53">
        <f t="shared" ref="J62:J84" si="6">C62</f>
        <v>331520</v>
      </c>
      <c r="K62" s="4"/>
      <c r="L62" s="4"/>
    </row>
    <row r="63" spans="1:12" s="2" customFormat="1" ht="14.25" customHeight="1" x14ac:dyDescent="0.2">
      <c r="A63" s="37" t="s">
        <v>87</v>
      </c>
      <c r="B63" s="65">
        <v>2136480</v>
      </c>
      <c r="C63" s="53">
        <f>M111</f>
        <v>2004742</v>
      </c>
      <c r="D63" s="53"/>
      <c r="E63" s="53"/>
      <c r="F63" s="53"/>
      <c r="G63" s="66"/>
      <c r="H63" s="53"/>
      <c r="I63" s="53"/>
      <c r="J63" s="53">
        <f>C63</f>
        <v>2004742</v>
      </c>
      <c r="K63" s="4"/>
      <c r="L63" s="4"/>
    </row>
    <row r="64" spans="1:12" s="2" customFormat="1" ht="14.25" customHeight="1" x14ac:dyDescent="0.2">
      <c r="A64" s="37" t="s">
        <v>65</v>
      </c>
      <c r="B64" s="65">
        <v>63864</v>
      </c>
      <c r="C64" s="53">
        <f>M112*0.09</f>
        <v>73705</v>
      </c>
      <c r="D64" s="53"/>
      <c r="E64" s="53"/>
      <c r="F64" s="53"/>
      <c r="G64" s="67"/>
      <c r="H64" s="53"/>
      <c r="I64" s="53"/>
      <c r="J64" s="53">
        <f t="shared" si="6"/>
        <v>73705</v>
      </c>
      <c r="K64" s="4"/>
      <c r="L64" s="4"/>
    </row>
    <row r="65" spans="1:18" s="2" customFormat="1" ht="14.25" customHeight="1" x14ac:dyDescent="0.2">
      <c r="A65" s="37" t="s">
        <v>67</v>
      </c>
      <c r="B65" s="65">
        <v>139786</v>
      </c>
      <c r="C65" s="53">
        <f>M113*0.09</f>
        <v>141360</v>
      </c>
      <c r="D65" s="53"/>
      <c r="E65" s="53"/>
      <c r="F65" s="53"/>
      <c r="G65" s="67"/>
      <c r="H65" s="53"/>
      <c r="I65" s="53"/>
      <c r="J65" s="53">
        <f t="shared" si="6"/>
        <v>141360</v>
      </c>
      <c r="K65" s="4"/>
      <c r="L65" s="4"/>
    </row>
    <row r="66" spans="1:18" s="2" customFormat="1" ht="14.25" customHeight="1" x14ac:dyDescent="0.2">
      <c r="A66" s="37" t="s">
        <v>68</v>
      </c>
      <c r="B66" s="65">
        <v>18000</v>
      </c>
      <c r="C66" s="53">
        <f t="shared" ref="C66:C74" si="7">M114*0.09</f>
        <v>0</v>
      </c>
      <c r="D66" s="53"/>
      <c r="E66" s="53"/>
      <c r="F66" s="53"/>
      <c r="G66" s="67"/>
      <c r="H66" s="53"/>
      <c r="I66" s="53"/>
      <c r="J66" s="53">
        <f t="shared" si="6"/>
        <v>0</v>
      </c>
      <c r="K66" s="4"/>
      <c r="L66" s="4"/>
    </row>
    <row r="67" spans="1:18" s="2" customFormat="1" ht="14.25" customHeight="1" x14ac:dyDescent="0.2">
      <c r="A67" s="37" t="s">
        <v>69</v>
      </c>
      <c r="B67" s="65">
        <v>15300</v>
      </c>
      <c r="C67" s="53">
        <f t="shared" si="7"/>
        <v>15300</v>
      </c>
      <c r="D67" s="53"/>
      <c r="E67" s="53"/>
      <c r="F67" s="53"/>
      <c r="G67" s="67"/>
      <c r="H67" s="53"/>
      <c r="I67" s="53"/>
      <c r="J67" s="53">
        <f t="shared" si="6"/>
        <v>15300</v>
      </c>
      <c r="K67" s="4"/>
      <c r="L67" s="4"/>
    </row>
    <row r="68" spans="1:18" s="9" customFormat="1" ht="14.25" customHeight="1" x14ac:dyDescent="0.2">
      <c r="A68" s="37" t="s">
        <v>70</v>
      </c>
      <c r="B68" s="65">
        <v>59400</v>
      </c>
      <c r="C68" s="53">
        <f t="shared" si="7"/>
        <v>50760</v>
      </c>
      <c r="D68" s="53"/>
      <c r="E68" s="53"/>
      <c r="F68" s="53"/>
      <c r="G68" s="67"/>
      <c r="H68" s="53"/>
      <c r="I68" s="53"/>
      <c r="J68" s="53">
        <f t="shared" si="6"/>
        <v>50760</v>
      </c>
      <c r="K68" s="8"/>
      <c r="L68" s="8"/>
    </row>
    <row r="69" spans="1:18" s="9" customFormat="1" ht="14.25" customHeight="1" x14ac:dyDescent="0.2">
      <c r="A69" s="37" t="s">
        <v>71</v>
      </c>
      <c r="B69" s="65">
        <v>83700</v>
      </c>
      <c r="C69" s="53">
        <f t="shared" si="7"/>
        <v>82350</v>
      </c>
      <c r="D69" s="53"/>
      <c r="E69" s="53"/>
      <c r="F69" s="53"/>
      <c r="G69" s="67"/>
      <c r="H69" s="53"/>
      <c r="I69" s="53"/>
      <c r="J69" s="53">
        <f t="shared" si="6"/>
        <v>82350</v>
      </c>
      <c r="K69" s="8"/>
      <c r="L69" s="8"/>
    </row>
    <row r="70" spans="1:18" s="9" customFormat="1" ht="14.25" customHeight="1" x14ac:dyDescent="0.2">
      <c r="A70" s="37" t="s">
        <v>88</v>
      </c>
      <c r="B70" s="65">
        <v>10872</v>
      </c>
      <c r="C70" s="53">
        <f t="shared" si="7"/>
        <v>13500</v>
      </c>
      <c r="D70" s="53"/>
      <c r="E70" s="53"/>
      <c r="F70" s="53"/>
      <c r="G70" s="67"/>
      <c r="H70" s="53"/>
      <c r="I70" s="53"/>
      <c r="J70" s="53">
        <f t="shared" si="6"/>
        <v>13500</v>
      </c>
      <c r="K70" s="8"/>
      <c r="L70" s="8"/>
    </row>
    <row r="71" spans="1:18" s="2" customFormat="1" ht="14.25" customHeight="1" x14ac:dyDescent="0.2">
      <c r="A71" s="37" t="s">
        <v>73</v>
      </c>
      <c r="B71" s="65">
        <v>45900</v>
      </c>
      <c r="C71" s="53">
        <f t="shared" si="7"/>
        <v>46800</v>
      </c>
      <c r="D71" s="53"/>
      <c r="E71" s="53"/>
      <c r="F71" s="53"/>
      <c r="G71" s="67"/>
      <c r="H71" s="53"/>
      <c r="I71" s="53"/>
      <c r="J71" s="53">
        <f t="shared" si="6"/>
        <v>46800</v>
      </c>
      <c r="K71" s="4"/>
      <c r="L71" s="4"/>
      <c r="N71" s="10"/>
      <c r="O71" s="10"/>
      <c r="P71" s="10"/>
      <c r="Q71" s="10"/>
      <c r="R71" s="10"/>
    </row>
    <row r="72" spans="1:18" s="2" customFormat="1" ht="14.25" customHeight="1" x14ac:dyDescent="0.2">
      <c r="A72" s="37" t="s">
        <v>74</v>
      </c>
      <c r="B72" s="65">
        <v>0</v>
      </c>
      <c r="C72" s="53">
        <f t="shared" si="7"/>
        <v>0</v>
      </c>
      <c r="D72" s="53"/>
      <c r="E72" s="53"/>
      <c r="F72" s="53"/>
      <c r="G72" s="67"/>
      <c r="H72" s="53"/>
      <c r="I72" s="53"/>
      <c r="J72" s="53">
        <f t="shared" si="6"/>
        <v>0</v>
      </c>
      <c r="K72" s="4"/>
      <c r="L72" s="4"/>
      <c r="N72" s="11"/>
      <c r="O72" s="12"/>
      <c r="P72" s="11"/>
      <c r="Q72" s="11"/>
      <c r="R72" s="10"/>
    </row>
    <row r="73" spans="1:18" s="2" customFormat="1" ht="14.25" customHeight="1" x14ac:dyDescent="0.2">
      <c r="A73" s="37" t="s">
        <v>76</v>
      </c>
      <c r="B73" s="65">
        <v>30645</v>
      </c>
      <c r="C73" s="53">
        <f t="shared" si="7"/>
        <v>32666</v>
      </c>
      <c r="D73" s="53"/>
      <c r="E73" s="53"/>
      <c r="F73" s="53"/>
      <c r="G73" s="67"/>
      <c r="H73" s="53"/>
      <c r="I73" s="53"/>
      <c r="J73" s="53">
        <f t="shared" si="6"/>
        <v>32666</v>
      </c>
      <c r="K73" s="4"/>
      <c r="L73" s="4"/>
    </row>
    <row r="74" spans="1:18" s="2" customFormat="1" ht="14.25" customHeight="1" x14ac:dyDescent="0.2">
      <c r="A74" s="37" t="s">
        <v>77</v>
      </c>
      <c r="B74" s="65">
        <v>46629</v>
      </c>
      <c r="C74" s="53">
        <f t="shared" si="7"/>
        <v>46629</v>
      </c>
      <c r="D74" s="53"/>
      <c r="E74" s="53"/>
      <c r="F74" s="53"/>
      <c r="G74" s="67"/>
      <c r="H74" s="53"/>
      <c r="I74" s="53"/>
      <c r="J74" s="53">
        <f t="shared" si="6"/>
        <v>46629</v>
      </c>
      <c r="K74" s="4"/>
      <c r="L74" s="4"/>
    </row>
    <row r="75" spans="1:18" s="2" customFormat="1" ht="14.25" customHeight="1" x14ac:dyDescent="0.2">
      <c r="A75" s="37" t="s">
        <v>78</v>
      </c>
      <c r="B75" s="65">
        <v>50839</v>
      </c>
      <c r="C75" s="53">
        <v>0</v>
      </c>
      <c r="D75" s="53"/>
      <c r="E75" s="53"/>
      <c r="F75" s="53"/>
      <c r="G75" s="67"/>
      <c r="H75" s="53"/>
      <c r="I75" s="53"/>
      <c r="J75" s="53">
        <f t="shared" si="6"/>
        <v>0</v>
      </c>
      <c r="K75" s="4"/>
      <c r="L75" s="4"/>
    </row>
    <row r="76" spans="1:18" s="2" customFormat="1" ht="14.25" customHeight="1" x14ac:dyDescent="0.2">
      <c r="A76" s="37" t="s">
        <v>90</v>
      </c>
      <c r="B76" s="65">
        <v>5614</v>
      </c>
      <c r="C76" s="53">
        <f>M125*0.09</f>
        <v>32614</v>
      </c>
      <c r="D76" s="53"/>
      <c r="E76" s="53"/>
      <c r="F76" s="53"/>
      <c r="G76" s="67"/>
      <c r="H76" s="53"/>
      <c r="I76" s="53"/>
      <c r="J76" s="53">
        <f t="shared" si="6"/>
        <v>32614</v>
      </c>
      <c r="K76" s="4"/>
      <c r="L76" s="4"/>
    </row>
    <row r="77" spans="1:18" s="2" customFormat="1" ht="14.25" customHeight="1" x14ac:dyDescent="0.2">
      <c r="A77" s="37" t="s">
        <v>89</v>
      </c>
      <c r="B77" s="65">
        <v>200000</v>
      </c>
      <c r="C77" s="53">
        <f>M123</f>
        <v>200000</v>
      </c>
      <c r="D77" s="53"/>
      <c r="E77" s="53"/>
      <c r="F77" s="53"/>
      <c r="G77" s="67"/>
      <c r="H77" s="53"/>
      <c r="I77" s="53"/>
      <c r="J77" s="53">
        <f t="shared" si="6"/>
        <v>200000</v>
      </c>
      <c r="K77" s="4"/>
      <c r="L77" s="4"/>
    </row>
    <row r="78" spans="1:18" s="2" customFormat="1" ht="14.25" customHeight="1" x14ac:dyDescent="0.2">
      <c r="A78" s="37" t="s">
        <v>125</v>
      </c>
      <c r="B78" s="65">
        <v>0</v>
      </c>
      <c r="C78" s="53">
        <f>M124</f>
        <v>560320</v>
      </c>
      <c r="D78" s="53"/>
      <c r="E78" s="53"/>
      <c r="F78" s="53"/>
      <c r="G78" s="67"/>
      <c r="H78" s="53"/>
      <c r="I78" s="53"/>
      <c r="J78" s="53">
        <f t="shared" si="6"/>
        <v>560320</v>
      </c>
      <c r="K78" s="4"/>
      <c r="L78" s="4"/>
    </row>
    <row r="79" spans="1:18" s="2" customFormat="1" ht="14.25" customHeight="1" x14ac:dyDescent="0.2">
      <c r="A79" s="37" t="s">
        <v>81</v>
      </c>
      <c r="B79" s="65">
        <v>66287</v>
      </c>
      <c r="C79" s="53">
        <f>M126*0.09</f>
        <v>52632</v>
      </c>
      <c r="D79" s="53"/>
      <c r="E79" s="53"/>
      <c r="F79" s="53"/>
      <c r="G79" s="67"/>
      <c r="H79" s="53"/>
      <c r="I79" s="53"/>
      <c r="J79" s="53">
        <f t="shared" si="6"/>
        <v>52632</v>
      </c>
      <c r="K79" s="4"/>
      <c r="L79" s="4"/>
    </row>
    <row r="80" spans="1:18" s="2" customFormat="1" ht="14.25" customHeight="1" x14ac:dyDescent="0.2">
      <c r="A80" s="37" t="s">
        <v>91</v>
      </c>
      <c r="B80" s="65">
        <v>103500</v>
      </c>
      <c r="C80" s="53">
        <f>M128*0.09</f>
        <v>117000</v>
      </c>
      <c r="D80" s="53"/>
      <c r="E80" s="53"/>
      <c r="F80" s="53"/>
      <c r="G80" s="67"/>
      <c r="H80" s="53"/>
      <c r="I80" s="53"/>
      <c r="J80" s="53">
        <f t="shared" si="6"/>
        <v>117000</v>
      </c>
      <c r="K80" s="4"/>
      <c r="L80" s="4"/>
    </row>
    <row r="81" spans="1:12" s="2" customFormat="1" ht="14.25" customHeight="1" x14ac:dyDescent="0.2">
      <c r="A81" s="37" t="s">
        <v>92</v>
      </c>
      <c r="B81" s="68">
        <v>0</v>
      </c>
      <c r="C81" s="53">
        <f>M129*0.09</f>
        <v>0</v>
      </c>
      <c r="D81" s="53"/>
      <c r="E81" s="53"/>
      <c r="F81" s="53"/>
      <c r="G81" s="67"/>
      <c r="H81" s="53"/>
      <c r="I81" s="53"/>
      <c r="J81" s="53">
        <f t="shared" si="6"/>
        <v>0</v>
      </c>
      <c r="K81" s="4"/>
      <c r="L81" s="4"/>
    </row>
    <row r="82" spans="1:12" s="2" customFormat="1" ht="14.25" customHeight="1" x14ac:dyDescent="0.2">
      <c r="A82" s="37" t="s">
        <v>83</v>
      </c>
      <c r="B82" s="65">
        <v>91642</v>
      </c>
      <c r="C82" s="53">
        <f>M127*0.09</f>
        <v>100517</v>
      </c>
      <c r="D82" s="53"/>
      <c r="E82" s="53"/>
      <c r="F82" s="53"/>
      <c r="G82" s="67"/>
      <c r="H82" s="53"/>
      <c r="I82" s="53"/>
      <c r="J82" s="53">
        <f t="shared" si="6"/>
        <v>100517</v>
      </c>
      <c r="K82" s="4"/>
      <c r="L82" s="4"/>
    </row>
    <row r="83" spans="1:12" s="2" customFormat="1" ht="14.25" customHeight="1" x14ac:dyDescent="0.2">
      <c r="A83" s="37" t="s">
        <v>66</v>
      </c>
      <c r="B83" s="65">
        <v>114499</v>
      </c>
      <c r="C83" s="53">
        <f>M130*0.09</f>
        <v>113678</v>
      </c>
      <c r="D83" s="53"/>
      <c r="E83" s="53"/>
      <c r="F83" s="53"/>
      <c r="G83" s="67"/>
      <c r="H83" s="53"/>
      <c r="I83" s="53"/>
      <c r="J83" s="53">
        <f t="shared" si="6"/>
        <v>113678</v>
      </c>
      <c r="K83" s="4"/>
      <c r="L83" s="4"/>
    </row>
    <row r="84" spans="1:12" s="2" customFormat="1" ht="14.25" customHeight="1" x14ac:dyDescent="0.2">
      <c r="A84" s="35" t="s">
        <v>85</v>
      </c>
      <c r="B84" s="74">
        <v>0</v>
      </c>
      <c r="C84" s="58">
        <f>M131*0.09</f>
        <v>0</v>
      </c>
      <c r="D84" s="58"/>
      <c r="E84" s="58"/>
      <c r="F84" s="58"/>
      <c r="G84" s="67"/>
      <c r="H84" s="58"/>
      <c r="I84" s="58"/>
      <c r="J84" s="58">
        <f t="shared" si="6"/>
        <v>0</v>
      </c>
      <c r="K84" s="4"/>
      <c r="L84" s="4"/>
    </row>
    <row r="85" spans="1:12" s="2" customFormat="1" ht="14.25" customHeight="1" x14ac:dyDescent="0.2">
      <c r="A85" s="37" t="s">
        <v>45</v>
      </c>
      <c r="B85" s="46">
        <f>B31+B59</f>
        <v>63928643</v>
      </c>
      <c r="C85" s="46">
        <f>C31+C59</f>
        <v>67489258</v>
      </c>
      <c r="D85" s="46">
        <f>D31</f>
        <v>15782168</v>
      </c>
      <c r="E85" s="46">
        <f>E31</f>
        <v>27025969</v>
      </c>
      <c r="F85" s="46">
        <f>F31</f>
        <v>168400</v>
      </c>
      <c r="G85" s="46"/>
      <c r="H85" s="46">
        <f>H31</f>
        <v>14124950</v>
      </c>
      <c r="I85" s="46">
        <f>I31</f>
        <v>4504328</v>
      </c>
      <c r="J85" s="46">
        <f>J59</f>
        <v>5883443</v>
      </c>
      <c r="K85" s="4">
        <f>SUM(D85:J85)</f>
        <v>67489258</v>
      </c>
      <c r="L85" s="4"/>
    </row>
    <row r="86" spans="1:12" s="2" customFormat="1" ht="14.25" customHeight="1" x14ac:dyDescent="0.2">
      <c r="A86" s="39" t="s">
        <v>114</v>
      </c>
      <c r="B86" s="46">
        <f>B29-B85</f>
        <v>74497</v>
      </c>
      <c r="C86" s="46">
        <f>C29-C85</f>
        <v>-2000182</v>
      </c>
      <c r="D86" s="46">
        <f>D29-D85</f>
        <v>-15047168</v>
      </c>
      <c r="E86" s="46">
        <f>E29-E85</f>
        <v>-4118969</v>
      </c>
      <c r="F86" s="46">
        <f>F29-F85</f>
        <v>1631600</v>
      </c>
      <c r="G86" s="46"/>
      <c r="H86" s="46">
        <f>H29-H85</f>
        <v>17368616</v>
      </c>
      <c r="I86" s="46">
        <f>I25-I85</f>
        <v>-4504328</v>
      </c>
      <c r="J86" s="46">
        <f>J29-J85</f>
        <v>2670067</v>
      </c>
      <c r="K86" s="4">
        <f>SUM(D86:J86)</f>
        <v>-2000182</v>
      </c>
      <c r="L86" s="4"/>
    </row>
    <row r="87" spans="1:12" s="2" customFormat="1" ht="14.25" customHeight="1" x14ac:dyDescent="0.2">
      <c r="A87" s="39" t="s">
        <v>112</v>
      </c>
      <c r="B87" s="70">
        <v>0</v>
      </c>
      <c r="C87" s="46">
        <v>0</v>
      </c>
      <c r="D87" s="46">
        <v>0</v>
      </c>
      <c r="E87" s="46">
        <v>0</v>
      </c>
      <c r="F87" s="46">
        <v>0</v>
      </c>
      <c r="G87" s="46"/>
      <c r="H87" s="46">
        <v>0</v>
      </c>
      <c r="I87" s="46">
        <v>0</v>
      </c>
      <c r="J87" s="46">
        <v>0</v>
      </c>
      <c r="K87" s="4"/>
      <c r="L87" s="4"/>
    </row>
    <row r="88" spans="1:12" s="2" customFormat="1" ht="14.25" customHeight="1" x14ac:dyDescent="0.2">
      <c r="A88" s="39" t="s">
        <v>113</v>
      </c>
      <c r="B88" s="71">
        <f>B86+B87</f>
        <v>74497</v>
      </c>
      <c r="C88" s="71">
        <f>C86+C87</f>
        <v>-2000182</v>
      </c>
      <c r="D88" s="72">
        <f>D86+D87</f>
        <v>-15047168</v>
      </c>
      <c r="E88" s="46">
        <f>E86+E87</f>
        <v>-4118969</v>
      </c>
      <c r="F88" s="46">
        <f>F86+F87</f>
        <v>1631600</v>
      </c>
      <c r="G88" s="46"/>
      <c r="H88" s="46">
        <f>H86+H87</f>
        <v>17368616</v>
      </c>
      <c r="I88" s="46">
        <f>I86+I87</f>
        <v>-4504328</v>
      </c>
      <c r="J88" s="46">
        <f>J86+J87</f>
        <v>2670067</v>
      </c>
      <c r="K88" s="4">
        <f>SUM(D88:J88)</f>
        <v>-2000182</v>
      </c>
      <c r="L88" s="4"/>
    </row>
    <row r="89" spans="1:12" s="2" customFormat="1" ht="14.25" customHeight="1" x14ac:dyDescent="0.2">
      <c r="A89" s="38" t="s">
        <v>93</v>
      </c>
      <c r="B89" s="62"/>
      <c r="C89" s="61"/>
      <c r="D89" s="61"/>
      <c r="E89" s="61"/>
      <c r="F89" s="61"/>
      <c r="G89" s="46"/>
      <c r="H89" s="61"/>
      <c r="I89" s="61"/>
      <c r="J89" s="61"/>
      <c r="K89" s="4"/>
      <c r="L89" s="4"/>
    </row>
    <row r="90" spans="1:12" s="2" customFormat="1" ht="14.25" customHeight="1" x14ac:dyDescent="0.2">
      <c r="A90" s="38" t="s">
        <v>94</v>
      </c>
      <c r="B90" s="63"/>
      <c r="C90" s="58"/>
      <c r="D90" s="58"/>
      <c r="E90" s="58"/>
      <c r="F90" s="58"/>
      <c r="G90" s="46"/>
      <c r="H90" s="58"/>
      <c r="I90" s="58"/>
      <c r="J90" s="58"/>
      <c r="K90" s="4"/>
      <c r="L90" s="4"/>
    </row>
    <row r="91" spans="1:12" s="2" customFormat="1" ht="14.25" customHeight="1" x14ac:dyDescent="0.2">
      <c r="A91" s="38" t="s">
        <v>46</v>
      </c>
      <c r="B91" s="70">
        <v>0</v>
      </c>
      <c r="C91" s="46">
        <v>0</v>
      </c>
      <c r="D91" s="46">
        <v>0</v>
      </c>
      <c r="E91" s="46">
        <v>0</v>
      </c>
      <c r="F91" s="46">
        <v>0</v>
      </c>
      <c r="G91" s="46"/>
      <c r="H91" s="46">
        <v>0</v>
      </c>
      <c r="I91" s="46">
        <v>0</v>
      </c>
      <c r="J91" s="46">
        <v>0</v>
      </c>
      <c r="K91" s="4"/>
      <c r="L91" s="4"/>
    </row>
    <row r="92" spans="1:12" s="2" customFormat="1" ht="14.25" customHeight="1" x14ac:dyDescent="0.2">
      <c r="A92" s="37" t="s">
        <v>95</v>
      </c>
      <c r="B92" s="70"/>
      <c r="C92" s="46"/>
      <c r="D92" s="46"/>
      <c r="E92" s="46"/>
      <c r="F92" s="46"/>
      <c r="G92" s="46"/>
      <c r="H92" s="46"/>
      <c r="I92" s="46"/>
      <c r="J92" s="46"/>
      <c r="K92" s="4"/>
      <c r="L92" s="4"/>
    </row>
    <row r="93" spans="1:12" s="2" customFormat="1" ht="14.25" customHeight="1" x14ac:dyDescent="0.2">
      <c r="A93" s="39" t="s">
        <v>97</v>
      </c>
      <c r="B93" s="70"/>
      <c r="C93" s="46">
        <v>0</v>
      </c>
      <c r="D93" s="46">
        <v>0</v>
      </c>
      <c r="E93" s="46">
        <v>0</v>
      </c>
      <c r="F93" s="46">
        <v>0</v>
      </c>
      <c r="G93" s="46"/>
      <c r="H93" s="46">
        <v>0</v>
      </c>
      <c r="I93" s="46">
        <v>0</v>
      </c>
      <c r="J93" s="46">
        <v>0</v>
      </c>
      <c r="K93" s="4"/>
      <c r="L93" s="4"/>
    </row>
    <row r="94" spans="1:12" s="2" customFormat="1" ht="14.25" customHeight="1" x14ac:dyDescent="0.2">
      <c r="A94" s="39" t="s">
        <v>106</v>
      </c>
      <c r="B94" s="70">
        <v>0</v>
      </c>
      <c r="C94" s="46">
        <f>C90-C93</f>
        <v>0</v>
      </c>
      <c r="D94" s="46">
        <f>D90-D93</f>
        <v>0</v>
      </c>
      <c r="E94" s="46">
        <f>E90-E93</f>
        <v>0</v>
      </c>
      <c r="F94" s="46">
        <f>F90-F93</f>
        <v>0</v>
      </c>
      <c r="G94" s="46"/>
      <c r="H94" s="46">
        <f>H90-H93</f>
        <v>0</v>
      </c>
      <c r="I94" s="46">
        <f>I90-I93</f>
        <v>0</v>
      </c>
      <c r="J94" s="46">
        <f>J90-J93</f>
        <v>0</v>
      </c>
      <c r="K94" s="4"/>
      <c r="L94" s="4"/>
    </row>
    <row r="95" spans="1:12" s="2" customFormat="1" ht="14.25" customHeight="1" x14ac:dyDescent="0.2">
      <c r="A95" s="39" t="s">
        <v>96</v>
      </c>
      <c r="B95" s="46">
        <f>B88+B94</f>
        <v>74497</v>
      </c>
      <c r="C95" s="46">
        <f>C88+C94</f>
        <v>-2000182</v>
      </c>
      <c r="D95" s="46">
        <f>D88+D94</f>
        <v>-15047168</v>
      </c>
      <c r="E95" s="46">
        <f>E88+E94</f>
        <v>-4118969</v>
      </c>
      <c r="F95" s="46">
        <f>F88+F94</f>
        <v>1631600</v>
      </c>
      <c r="G95" s="46"/>
      <c r="H95" s="46">
        <f>H88+F94</f>
        <v>17368616</v>
      </c>
      <c r="I95" s="46">
        <f>I88+I94</f>
        <v>-4504328</v>
      </c>
      <c r="J95" s="46">
        <f>J88+J94</f>
        <v>2670067</v>
      </c>
      <c r="K95" s="4">
        <f>SUM(D95:J95)</f>
        <v>-2000182</v>
      </c>
      <c r="L95" s="4"/>
    </row>
    <row r="96" spans="1:12" s="2" customFormat="1" ht="14.25" customHeight="1" x14ac:dyDescent="0.2">
      <c r="A96" s="45" t="s">
        <v>98</v>
      </c>
      <c r="B96" s="69">
        <v>135361511</v>
      </c>
      <c r="C96" s="46">
        <v>133321699</v>
      </c>
      <c r="D96" s="46"/>
      <c r="E96" s="46"/>
      <c r="F96" s="46"/>
      <c r="G96" s="46"/>
      <c r="H96" s="46"/>
      <c r="I96" s="46"/>
      <c r="J96" s="46"/>
      <c r="K96" s="4"/>
      <c r="L96" s="4"/>
    </row>
    <row r="97" spans="1:17" s="2" customFormat="1" ht="14.25" customHeight="1" x14ac:dyDescent="0.2">
      <c r="A97" s="45" t="s">
        <v>99</v>
      </c>
      <c r="B97" s="69">
        <v>135436008</v>
      </c>
      <c r="C97" s="46">
        <f>C95+C96</f>
        <v>131321517</v>
      </c>
      <c r="D97" s="46"/>
      <c r="E97" s="46"/>
      <c r="F97" s="46"/>
      <c r="G97" s="46"/>
      <c r="H97" s="46"/>
      <c r="I97" s="46"/>
      <c r="J97" s="46"/>
      <c r="K97" s="4"/>
      <c r="L97" s="4"/>
    </row>
    <row r="98" spans="1:17" s="2" customFormat="1" ht="14.25" customHeight="1" x14ac:dyDescent="0.2">
      <c r="A98" s="37" t="s">
        <v>100</v>
      </c>
      <c r="B98" s="62"/>
      <c r="C98" s="61"/>
      <c r="D98" s="61"/>
      <c r="E98" s="61"/>
      <c r="F98" s="61"/>
      <c r="G98" s="46"/>
      <c r="H98" s="61"/>
      <c r="I98" s="61"/>
      <c r="J98" s="61"/>
      <c r="K98" s="4"/>
      <c r="L98" s="4"/>
    </row>
    <row r="99" spans="1:17" s="2" customFormat="1" ht="14.25" customHeight="1" x14ac:dyDescent="0.2">
      <c r="A99" s="37" t="s">
        <v>103</v>
      </c>
      <c r="B99" s="54">
        <v>13825800</v>
      </c>
      <c r="C99" s="54">
        <v>14553000</v>
      </c>
      <c r="D99" s="53"/>
      <c r="E99" s="53">
        <f>C99</f>
        <v>14553000</v>
      </c>
      <c r="F99" s="53"/>
      <c r="G99" s="46"/>
      <c r="H99" s="53"/>
      <c r="I99" s="53"/>
      <c r="J99" s="53"/>
      <c r="K99" s="4"/>
      <c r="L99" s="4"/>
    </row>
    <row r="100" spans="1:17" s="2" customFormat="1" ht="14.25" customHeight="1" x14ac:dyDescent="0.2">
      <c r="A100" s="37" t="s">
        <v>107</v>
      </c>
      <c r="B100" s="54">
        <v>13825800</v>
      </c>
      <c r="C100" s="54">
        <v>14553000</v>
      </c>
      <c r="D100" s="53"/>
      <c r="E100" s="53">
        <f>C100</f>
        <v>14553000</v>
      </c>
      <c r="F100" s="53"/>
      <c r="G100" s="46"/>
      <c r="H100" s="53"/>
      <c r="I100" s="53"/>
      <c r="J100" s="53"/>
      <c r="K100" s="4"/>
      <c r="L100" s="4"/>
    </row>
    <row r="101" spans="1:17" s="2" customFormat="1" ht="14.25" customHeight="1" x14ac:dyDescent="0.2">
      <c r="A101" s="44" t="s">
        <v>104</v>
      </c>
      <c r="B101" s="53">
        <v>-13825800</v>
      </c>
      <c r="C101" s="53">
        <v>-14553000</v>
      </c>
      <c r="D101" s="53"/>
      <c r="E101" s="53">
        <f>C101</f>
        <v>-14553000</v>
      </c>
      <c r="F101" s="53"/>
      <c r="G101" s="46"/>
      <c r="H101" s="53"/>
      <c r="I101" s="53"/>
      <c r="J101" s="53"/>
      <c r="K101" s="4"/>
      <c r="L101" s="4"/>
    </row>
    <row r="102" spans="1:17" s="2" customFormat="1" ht="14.25" customHeight="1" x14ac:dyDescent="0.2">
      <c r="A102" s="44" t="s">
        <v>105</v>
      </c>
      <c r="B102" s="58">
        <v>-13825800</v>
      </c>
      <c r="C102" s="53">
        <v>-14553000</v>
      </c>
      <c r="D102" s="58"/>
      <c r="E102" s="58">
        <f>C102</f>
        <v>-14553000</v>
      </c>
      <c r="F102" s="58"/>
      <c r="G102" s="46"/>
      <c r="H102" s="58"/>
      <c r="I102" s="58"/>
      <c r="J102" s="58"/>
      <c r="K102" s="4"/>
      <c r="L102" s="4"/>
    </row>
    <row r="103" spans="1:17" s="2" customFormat="1" ht="14.25" customHeight="1" x14ac:dyDescent="0.2">
      <c r="A103" s="39" t="s">
        <v>101</v>
      </c>
      <c r="B103" s="52">
        <v>0</v>
      </c>
      <c r="C103" s="46">
        <v>0</v>
      </c>
      <c r="D103" s="46"/>
      <c r="E103" s="46"/>
      <c r="F103" s="46"/>
      <c r="G103" s="46"/>
      <c r="H103" s="46"/>
      <c r="I103" s="46"/>
      <c r="J103" s="46"/>
      <c r="K103" s="4"/>
      <c r="L103" s="4"/>
    </row>
    <row r="104" spans="1:17" s="2" customFormat="1" ht="14.25" customHeight="1" x14ac:dyDescent="0.2">
      <c r="A104" s="39" t="s">
        <v>108</v>
      </c>
      <c r="B104" s="70">
        <v>0</v>
      </c>
      <c r="C104" s="46">
        <f ca="1">C104-C100</f>
        <v>0</v>
      </c>
      <c r="D104" s="46"/>
      <c r="E104" s="46"/>
      <c r="F104" s="46"/>
      <c r="G104" s="46"/>
      <c r="H104" s="46"/>
      <c r="I104" s="46"/>
      <c r="J104" s="46"/>
      <c r="K104" s="4"/>
      <c r="L104" s="4"/>
    </row>
    <row r="105" spans="1:17" s="2" customFormat="1" ht="14.25" customHeight="1" x14ac:dyDescent="0.2">
      <c r="A105" s="39" t="s">
        <v>109</v>
      </c>
      <c r="B105" s="70">
        <v>0</v>
      </c>
      <c r="C105" s="46">
        <v>0</v>
      </c>
      <c r="D105" s="46"/>
      <c r="E105" s="46"/>
      <c r="F105" s="46"/>
      <c r="G105" s="46"/>
      <c r="H105" s="46"/>
      <c r="I105" s="46"/>
      <c r="J105" s="46"/>
      <c r="K105" s="4"/>
      <c r="L105" s="4"/>
    </row>
    <row r="106" spans="1:17" s="2" customFormat="1" ht="14.25" customHeight="1" x14ac:dyDescent="0.2">
      <c r="A106" s="35" t="s">
        <v>102</v>
      </c>
      <c r="B106" s="69">
        <v>135436008</v>
      </c>
      <c r="C106" s="46">
        <f>C97</f>
        <v>131321517</v>
      </c>
      <c r="D106" s="46"/>
      <c r="E106" s="46"/>
      <c r="F106" s="46"/>
      <c r="G106" s="46"/>
      <c r="H106" s="46"/>
      <c r="I106" s="46"/>
      <c r="J106" s="46"/>
      <c r="K106" s="4">
        <f>SUM(D106:J106)</f>
        <v>0</v>
      </c>
      <c r="L106" s="4"/>
    </row>
    <row r="107" spans="1:17" s="2" customFormat="1" ht="14.25" customHeight="1" x14ac:dyDescent="0.2">
      <c r="A107" s="2" t="s">
        <v>42</v>
      </c>
      <c r="K107" s="4"/>
      <c r="L107" s="13" t="s">
        <v>4</v>
      </c>
      <c r="M107" s="14" t="s">
        <v>14</v>
      </c>
      <c r="O107" s="2" t="s">
        <v>18</v>
      </c>
      <c r="P107" s="15"/>
    </row>
    <row r="108" spans="1:17" s="2" customFormat="1" ht="14.25" customHeight="1" x14ac:dyDescent="0.2">
      <c r="A108" s="2" t="s">
        <v>121</v>
      </c>
      <c r="K108" s="4"/>
      <c r="L108" s="16" t="s">
        <v>6</v>
      </c>
      <c r="M108" s="17">
        <v>20373334</v>
      </c>
      <c r="N108" s="18"/>
      <c r="O108" s="19" t="s">
        <v>17</v>
      </c>
      <c r="P108" s="20">
        <v>0.91</v>
      </c>
      <c r="Q108" s="21" t="s">
        <v>18</v>
      </c>
    </row>
    <row r="109" spans="1:17" s="2" customFormat="1" ht="14.25" customHeight="1" x14ac:dyDescent="0.2">
      <c r="K109" s="4"/>
      <c r="L109" s="16" t="s">
        <v>117</v>
      </c>
      <c r="M109" s="17">
        <v>375000</v>
      </c>
      <c r="N109" s="18"/>
      <c r="O109" s="19"/>
      <c r="P109" s="20"/>
      <c r="Q109" s="21"/>
    </row>
    <row r="110" spans="1:17" s="2" customFormat="1" ht="14.25" customHeight="1" x14ac:dyDescent="0.2">
      <c r="K110" s="4"/>
      <c r="L110" s="16" t="s">
        <v>19</v>
      </c>
      <c r="M110" s="17">
        <v>3683561</v>
      </c>
      <c r="N110" s="18"/>
      <c r="O110" s="19" t="s">
        <v>15</v>
      </c>
      <c r="P110" s="20">
        <v>0.09</v>
      </c>
      <c r="Q110" s="21" t="s">
        <v>36</v>
      </c>
    </row>
    <row r="111" spans="1:17" s="2" customFormat="1" ht="14.25" customHeight="1" x14ac:dyDescent="0.2">
      <c r="K111" s="4"/>
      <c r="L111" s="16" t="s">
        <v>22</v>
      </c>
      <c r="M111" s="17">
        <v>2004742</v>
      </c>
      <c r="N111" s="18"/>
      <c r="O111" s="19"/>
      <c r="Q111" s="21"/>
    </row>
    <row r="112" spans="1:17" s="2" customFormat="1" ht="14.25" customHeight="1" x14ac:dyDescent="0.2">
      <c r="K112" s="4"/>
      <c r="L112" s="16" t="s">
        <v>5</v>
      </c>
      <c r="M112" s="17">
        <v>818940</v>
      </c>
      <c r="N112" s="18"/>
      <c r="O112" s="22"/>
      <c r="Q112" s="21" t="s">
        <v>37</v>
      </c>
    </row>
    <row r="113" spans="11:17" s="2" customFormat="1" ht="14.25" customHeight="1" x14ac:dyDescent="0.2">
      <c r="K113" s="4"/>
      <c r="L113" s="16" t="s">
        <v>7</v>
      </c>
      <c r="M113" s="17">
        <v>1570667</v>
      </c>
      <c r="N113" s="18"/>
      <c r="O113" s="22"/>
      <c r="P113" s="22"/>
      <c r="Q113" s="23"/>
    </row>
    <row r="114" spans="11:17" s="2" customFormat="1" ht="14.25" customHeight="1" x14ac:dyDescent="0.2">
      <c r="K114" s="4"/>
      <c r="L114" s="16" t="s">
        <v>8</v>
      </c>
      <c r="M114" s="17"/>
      <c r="N114" s="18"/>
      <c r="O114" s="22"/>
      <c r="P114" s="22"/>
      <c r="Q114" s="23"/>
    </row>
    <row r="115" spans="11:17" s="2" customFormat="1" ht="14.25" customHeight="1" x14ac:dyDescent="0.2">
      <c r="K115" s="4"/>
      <c r="L115" s="16" t="s">
        <v>9</v>
      </c>
      <c r="M115" s="17">
        <v>170000</v>
      </c>
      <c r="N115" s="18"/>
      <c r="O115" s="22"/>
      <c r="P115" s="22"/>
      <c r="Q115" s="23"/>
    </row>
    <row r="116" spans="11:17" s="2" customFormat="1" ht="14.25" customHeight="1" x14ac:dyDescent="0.2">
      <c r="K116" s="4"/>
      <c r="L116" s="16" t="s">
        <v>23</v>
      </c>
      <c r="M116" s="17">
        <v>564000</v>
      </c>
      <c r="N116" s="18"/>
      <c r="O116" s="22"/>
      <c r="P116" s="22"/>
      <c r="Q116" s="23"/>
    </row>
    <row r="117" spans="11:17" s="2" customFormat="1" ht="14.25" customHeight="1" x14ac:dyDescent="0.2">
      <c r="K117" s="4"/>
      <c r="L117" s="16" t="s">
        <v>10</v>
      </c>
      <c r="M117" s="17">
        <v>915000</v>
      </c>
      <c r="N117" s="18"/>
      <c r="O117" s="22"/>
      <c r="P117" s="22"/>
      <c r="Q117" s="23"/>
    </row>
    <row r="118" spans="11:17" s="2" customFormat="1" ht="14.25" customHeight="1" x14ac:dyDescent="0.2">
      <c r="K118" s="4" t="s">
        <v>21</v>
      </c>
      <c r="L118" s="16" t="s">
        <v>24</v>
      </c>
      <c r="M118" s="17">
        <v>150000</v>
      </c>
      <c r="N118" s="18"/>
      <c r="O118" s="22"/>
      <c r="P118" s="22"/>
      <c r="Q118" s="23"/>
    </row>
    <row r="119" spans="11:17" s="2" customFormat="1" ht="14.25" customHeight="1" x14ac:dyDescent="0.2">
      <c r="K119" s="4"/>
      <c r="L119" s="16" t="s">
        <v>25</v>
      </c>
      <c r="M119" s="17">
        <v>520000</v>
      </c>
      <c r="N119" s="18"/>
      <c r="O119" s="22"/>
      <c r="P119" s="22"/>
      <c r="Q119" s="23"/>
    </row>
    <row r="120" spans="11:17" s="2" customFormat="1" ht="14.25" customHeight="1" x14ac:dyDescent="0.2">
      <c r="K120" s="4"/>
      <c r="L120" s="16" t="s">
        <v>11</v>
      </c>
      <c r="M120" s="17"/>
      <c r="N120" s="18"/>
      <c r="O120" s="22"/>
      <c r="P120" s="22"/>
      <c r="Q120" s="23"/>
    </row>
    <row r="121" spans="11:17" s="2" customFormat="1" ht="14.25" customHeight="1" x14ac:dyDescent="0.2">
      <c r="K121" s="4"/>
      <c r="L121" s="16" t="s">
        <v>26</v>
      </c>
      <c r="M121" s="17">
        <v>362950</v>
      </c>
      <c r="N121" s="18"/>
      <c r="O121" s="22"/>
      <c r="P121" s="22"/>
      <c r="Q121" s="23"/>
    </row>
    <row r="122" spans="11:17" s="2" customFormat="1" ht="14.25" customHeight="1" x14ac:dyDescent="0.2">
      <c r="K122" s="4"/>
      <c r="L122" s="16" t="s">
        <v>27</v>
      </c>
      <c r="M122" s="17">
        <v>518100</v>
      </c>
      <c r="N122" s="18"/>
      <c r="O122" s="22"/>
      <c r="P122" s="22"/>
      <c r="Q122" s="23"/>
    </row>
    <row r="123" spans="11:17" s="2" customFormat="1" ht="14.25" customHeight="1" x14ac:dyDescent="0.2">
      <c r="K123" s="4" t="s">
        <v>34</v>
      </c>
      <c r="L123" s="16" t="s">
        <v>35</v>
      </c>
      <c r="M123" s="17">
        <v>200000</v>
      </c>
      <c r="N123" s="18"/>
      <c r="O123" s="22"/>
      <c r="P123" s="22"/>
      <c r="Q123" s="23"/>
    </row>
    <row r="124" spans="11:17" s="2" customFormat="1" ht="14.25" customHeight="1" x14ac:dyDescent="0.2">
      <c r="K124" s="4"/>
      <c r="L124" s="16" t="s">
        <v>126</v>
      </c>
      <c r="M124" s="17">
        <v>560320</v>
      </c>
      <c r="N124" s="18"/>
      <c r="O124" s="22"/>
      <c r="P124" s="22"/>
      <c r="Q124" s="23"/>
    </row>
    <row r="125" spans="11:17" s="2" customFormat="1" ht="14.25" customHeight="1" x14ac:dyDescent="0.2">
      <c r="K125" s="4"/>
      <c r="L125" s="16" t="s">
        <v>33</v>
      </c>
      <c r="M125" s="17">
        <v>362380</v>
      </c>
      <c r="N125" s="18"/>
      <c r="O125" s="22"/>
      <c r="P125" s="22"/>
      <c r="Q125" s="23"/>
    </row>
    <row r="126" spans="11:17" s="2" customFormat="1" ht="14.25" customHeight="1" x14ac:dyDescent="0.2">
      <c r="K126" s="4"/>
      <c r="L126" s="16" t="s">
        <v>28</v>
      </c>
      <c r="M126" s="17">
        <v>584798</v>
      </c>
      <c r="N126" s="18"/>
      <c r="O126" s="22"/>
      <c r="P126" s="22"/>
      <c r="Q126" s="23"/>
    </row>
    <row r="127" spans="11:17" s="2" customFormat="1" ht="14.25" customHeight="1" x14ac:dyDescent="0.2">
      <c r="K127" s="4">
        <f>SUM(D59:J59)</f>
        <v>5883443</v>
      </c>
      <c r="L127" s="16" t="s">
        <v>29</v>
      </c>
      <c r="M127" s="17">
        <v>1116856</v>
      </c>
      <c r="N127" s="18"/>
      <c r="O127" s="22"/>
      <c r="P127" s="22"/>
      <c r="Q127" s="23"/>
    </row>
    <row r="128" spans="11:17" s="2" customFormat="1" ht="14.25" customHeight="1" x14ac:dyDescent="0.2">
      <c r="K128" s="4"/>
      <c r="L128" s="16" t="s">
        <v>30</v>
      </c>
      <c r="M128" s="17">
        <v>1300000</v>
      </c>
      <c r="N128" s="18"/>
      <c r="O128" s="22"/>
      <c r="P128" s="22"/>
      <c r="Q128" s="23"/>
    </row>
    <row r="129" spans="11:17" s="2" customFormat="1" ht="14.25" customHeight="1" x14ac:dyDescent="0.2">
      <c r="K129" s="4"/>
      <c r="L129" s="16" t="s">
        <v>12</v>
      </c>
      <c r="M129" s="17"/>
      <c r="N129" s="18"/>
      <c r="O129" s="22"/>
      <c r="P129" s="22"/>
      <c r="Q129" s="23"/>
    </row>
    <row r="130" spans="11:17" s="2" customFormat="1" ht="14.25" customHeight="1" x14ac:dyDescent="0.2">
      <c r="K130" s="4"/>
      <c r="L130" s="16" t="s">
        <v>118</v>
      </c>
      <c r="M130" s="17">
        <v>1263092</v>
      </c>
      <c r="N130" s="18"/>
      <c r="O130" s="22"/>
      <c r="P130" s="22"/>
      <c r="Q130" s="23"/>
    </row>
    <row r="131" spans="11:17" s="2" customFormat="1" ht="14.25" customHeight="1" x14ac:dyDescent="0.2">
      <c r="K131" s="4"/>
      <c r="L131" s="16" t="s">
        <v>13</v>
      </c>
      <c r="M131" s="17">
        <v>0</v>
      </c>
      <c r="N131" s="18"/>
      <c r="O131" s="22"/>
      <c r="P131" s="22"/>
      <c r="Q131" s="23"/>
    </row>
    <row r="132" spans="11:17" s="2" customFormat="1" ht="15.75" customHeight="1" x14ac:dyDescent="0.2">
      <c r="K132" s="4"/>
      <c r="L132" s="24" t="s">
        <v>16</v>
      </c>
      <c r="M132" s="25">
        <f>SUM(M108:M131)</f>
        <v>37413740</v>
      </c>
      <c r="N132" s="26"/>
      <c r="O132" s="27"/>
      <c r="P132" s="22"/>
      <c r="Q132" s="23"/>
    </row>
    <row r="133" spans="11:17" s="2" customFormat="1" ht="15.75" customHeight="1" x14ac:dyDescent="0.2">
      <c r="K133" s="4"/>
      <c r="L133" s="28"/>
      <c r="M133" s="22"/>
      <c r="N133" s="22"/>
      <c r="O133" s="22"/>
      <c r="P133" s="22"/>
      <c r="Q133" s="23"/>
    </row>
    <row r="134" spans="11:17" s="2" customFormat="1" ht="15.75" customHeight="1" x14ac:dyDescent="0.2">
      <c r="K134" s="4"/>
      <c r="L134" s="28"/>
      <c r="M134" s="22"/>
      <c r="N134" s="22"/>
      <c r="O134" s="22"/>
      <c r="P134" s="22"/>
      <c r="Q134" s="23"/>
    </row>
    <row r="135" spans="11:17" s="2" customFormat="1" ht="15.75" customHeight="1" x14ac:dyDescent="0.2">
      <c r="K135" s="4"/>
      <c r="L135" s="28"/>
      <c r="M135" s="22"/>
      <c r="N135" s="22"/>
      <c r="O135" s="22"/>
      <c r="P135" s="22"/>
      <c r="Q135" s="23"/>
    </row>
    <row r="136" spans="11:17" s="2" customFormat="1" ht="15.75" customHeight="1" x14ac:dyDescent="0.2">
      <c r="K136" s="4"/>
      <c r="L136" s="28"/>
      <c r="M136" s="22"/>
      <c r="N136" s="22"/>
      <c r="O136" s="22"/>
      <c r="P136" s="22"/>
      <c r="Q136" s="23"/>
    </row>
    <row r="137" spans="11:17" s="2" customFormat="1" ht="15.75" customHeight="1" x14ac:dyDescent="0.2">
      <c r="K137" s="4"/>
      <c r="L137" s="28"/>
      <c r="M137" s="22"/>
      <c r="N137" s="22"/>
      <c r="O137" s="22"/>
      <c r="P137" s="23"/>
      <c r="Q137" s="23"/>
    </row>
    <row r="138" spans="11:17" s="2" customFormat="1" ht="15.75" customHeight="1" x14ac:dyDescent="0.2">
      <c r="K138" s="4"/>
      <c r="L138" s="28"/>
      <c r="M138" s="22"/>
      <c r="N138" s="22"/>
      <c r="O138" s="22"/>
      <c r="P138" s="23"/>
      <c r="Q138" s="23"/>
    </row>
    <row r="139" spans="11:17" s="2" customFormat="1" ht="15.75" customHeight="1" x14ac:dyDescent="0.2">
      <c r="K139" s="4"/>
      <c r="L139" s="28"/>
      <c r="M139" s="22"/>
      <c r="N139" s="22"/>
      <c r="O139" s="22"/>
      <c r="P139" s="23"/>
      <c r="Q139" s="23"/>
    </row>
    <row r="140" spans="11:17" s="2" customFormat="1" ht="15.75" customHeight="1" x14ac:dyDescent="0.2">
      <c r="K140" s="4"/>
      <c r="L140" s="28"/>
      <c r="M140" s="22"/>
      <c r="N140" s="22"/>
      <c r="O140" s="22"/>
      <c r="P140" s="23"/>
      <c r="Q140" s="23"/>
    </row>
    <row r="141" spans="11:17" s="2" customFormat="1" ht="15.75" customHeight="1" x14ac:dyDescent="0.2">
      <c r="K141" s="4"/>
      <c r="L141" s="28"/>
      <c r="M141" s="22"/>
      <c r="N141" s="22"/>
      <c r="O141" s="22"/>
      <c r="P141" s="23"/>
      <c r="Q141" s="23"/>
    </row>
    <row r="142" spans="11:17" s="2" customFormat="1" ht="15.75" customHeight="1" x14ac:dyDescent="0.2">
      <c r="K142" s="4"/>
      <c r="L142" s="28"/>
      <c r="M142" s="22"/>
      <c r="N142" s="22"/>
      <c r="O142" s="22"/>
      <c r="P142" s="23"/>
      <c r="Q142" s="23"/>
    </row>
    <row r="143" spans="11:17" s="2" customFormat="1" ht="15.75" customHeight="1" x14ac:dyDescent="0.2">
      <c r="K143" s="4"/>
      <c r="L143" s="28"/>
      <c r="M143" s="22"/>
      <c r="N143" s="22"/>
      <c r="O143" s="22"/>
      <c r="P143" s="23"/>
      <c r="Q143" s="23"/>
    </row>
    <row r="144" spans="11:17" s="2" customFormat="1" ht="15.75" customHeight="1" x14ac:dyDescent="0.2">
      <c r="K144" s="4"/>
      <c r="L144" s="28"/>
      <c r="M144" s="22"/>
      <c r="N144" s="22"/>
      <c r="O144" s="22"/>
      <c r="P144" s="23"/>
      <c r="Q144" s="23"/>
    </row>
    <row r="145" spans="1:17" s="2" customFormat="1" ht="15.75" customHeight="1" x14ac:dyDescent="0.2">
      <c r="K145" s="4"/>
      <c r="L145" s="28"/>
      <c r="M145" s="22"/>
      <c r="N145" s="22"/>
      <c r="O145" s="22"/>
      <c r="P145" s="23"/>
      <c r="Q145" s="23"/>
    </row>
    <row r="146" spans="1:17" s="2" customFormat="1" ht="15.75" customHeight="1" x14ac:dyDescent="0.2">
      <c r="K146" s="4"/>
      <c r="L146" s="28"/>
      <c r="M146" s="22"/>
      <c r="N146" s="22"/>
      <c r="O146" s="22"/>
      <c r="P146" s="23"/>
      <c r="Q146" s="23"/>
    </row>
    <row r="147" spans="1:17" s="2" customFormat="1" ht="15.75" customHeight="1" x14ac:dyDescent="0.2">
      <c r="K147" s="4"/>
      <c r="L147" s="28"/>
      <c r="M147" s="22"/>
      <c r="N147" s="22"/>
      <c r="O147" s="22"/>
      <c r="P147" s="23"/>
      <c r="Q147" s="23"/>
    </row>
    <row r="148" spans="1:17" s="2" customFormat="1" ht="15.75" customHeight="1" x14ac:dyDescent="0.2">
      <c r="K148" s="4"/>
      <c r="L148" s="28"/>
      <c r="M148" s="22"/>
      <c r="N148" s="22"/>
      <c r="O148" s="22"/>
      <c r="P148" s="23"/>
      <c r="Q148" s="23"/>
    </row>
    <row r="149" spans="1:17" s="2" customFormat="1" ht="15.75" customHeight="1" x14ac:dyDescent="0.2">
      <c r="K149" s="4"/>
      <c r="L149" s="28"/>
      <c r="M149" s="22"/>
      <c r="N149" s="22"/>
      <c r="O149" s="22"/>
      <c r="P149" s="23"/>
      <c r="Q149" s="23"/>
    </row>
    <row r="150" spans="1:17" s="2" customFormat="1" ht="15.75" customHeight="1" x14ac:dyDescent="0.2">
      <c r="K150" s="4"/>
      <c r="L150" s="28"/>
      <c r="M150" s="22"/>
      <c r="N150" s="22"/>
      <c r="O150" s="22"/>
      <c r="P150" s="23"/>
      <c r="Q150" s="23"/>
    </row>
    <row r="151" spans="1:17" s="2" customFormat="1" ht="15.75" customHeight="1" x14ac:dyDescent="0.2">
      <c r="K151" s="4">
        <f>SUM(D85:J85)</f>
        <v>67489258</v>
      </c>
      <c r="L151" s="28"/>
      <c r="M151" s="22"/>
      <c r="N151" s="22"/>
      <c r="O151" s="22"/>
      <c r="P151" s="23"/>
      <c r="Q151" s="23"/>
    </row>
    <row r="152" spans="1:17" s="2" customFormat="1" ht="15.75" customHeight="1" x14ac:dyDescent="0.2">
      <c r="K152" s="4" t="e">
        <f>SUM(#REF!)</f>
        <v>#REF!</v>
      </c>
      <c r="L152" s="28"/>
      <c r="M152" s="22"/>
      <c r="N152" s="22"/>
      <c r="O152" s="22"/>
      <c r="P152" s="23"/>
      <c r="Q152" s="23"/>
    </row>
    <row r="153" spans="1:17" s="2" customFormat="1" ht="15.75" customHeight="1" x14ac:dyDescent="0.2">
      <c r="K153" s="4"/>
      <c r="L153" s="28"/>
      <c r="M153" s="22"/>
      <c r="N153" s="22"/>
      <c r="O153" s="22"/>
      <c r="P153" s="23"/>
      <c r="Q153" s="23"/>
    </row>
    <row r="154" spans="1:17" s="2" customFormat="1" ht="15.75" customHeight="1" x14ac:dyDescent="0.2">
      <c r="K154" s="4"/>
      <c r="L154" s="28"/>
      <c r="M154" s="22"/>
      <c r="N154" s="22"/>
      <c r="O154" s="22"/>
      <c r="P154" s="23"/>
      <c r="Q154" s="23"/>
    </row>
    <row r="155" spans="1:17" s="2" customFormat="1" ht="15.75" customHeight="1" x14ac:dyDescent="0.2">
      <c r="K155" s="4">
        <f>SUM(D92:J92)</f>
        <v>0</v>
      </c>
      <c r="L155" s="29"/>
      <c r="M155" s="30"/>
      <c r="N155" s="30"/>
      <c r="O155" s="30"/>
    </row>
    <row r="156" spans="1:17" s="2" customFormat="1" ht="15.75" customHeight="1" x14ac:dyDescent="0.2">
      <c r="K156" s="4"/>
      <c r="L156" s="4"/>
    </row>
    <row r="157" spans="1:17" s="2" customFormat="1" ht="15.75" customHeight="1" x14ac:dyDescent="0.2">
      <c r="K157" s="4"/>
      <c r="L157" s="4"/>
    </row>
    <row r="158" spans="1:17" s="2" customFormat="1" ht="15.75" customHeight="1" x14ac:dyDescent="0.2">
      <c r="K158" s="4"/>
      <c r="L158" s="4"/>
    </row>
    <row r="159" spans="1:17" s="6" customFormat="1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>
        <f>SUM(D98:J98)</f>
        <v>0</v>
      </c>
      <c r="L159" s="5"/>
    </row>
    <row r="160" spans="1:17" s="6" customFormat="1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</row>
    <row r="161" spans="1:12" s="6" customFormat="1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</row>
    <row r="162" spans="1:12" s="2" customFormat="1" ht="15.75" customHeight="1" x14ac:dyDescent="0.2">
      <c r="K162" s="4"/>
      <c r="L162" s="4"/>
    </row>
    <row r="163" spans="1:12" s="6" customFormat="1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4">
        <f>SUM(D103:J103)</f>
        <v>0</v>
      </c>
      <c r="L163" s="5"/>
    </row>
    <row r="164" spans="1:12" s="6" customFormat="1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4">
        <f>SUM(D106:J106)</f>
        <v>0</v>
      </c>
      <c r="L164" s="5"/>
    </row>
    <row r="165" spans="1:12" s="6" customFormat="1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</row>
    <row r="166" spans="1:12" s="6" customFormat="1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</row>
    <row r="167" spans="1:12" s="6" customFormat="1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4" t="e">
        <f>SUM(#REF!)</f>
        <v>#REF!</v>
      </c>
      <c r="L167" s="5"/>
    </row>
    <row r="168" spans="1:12" s="2" customFormat="1" ht="15.75" customHeight="1" x14ac:dyDescent="0.2">
      <c r="K168" s="5"/>
      <c r="L168" s="4"/>
    </row>
    <row r="169" spans="1:12" s="2" customFormat="1" ht="15.75" customHeight="1" x14ac:dyDescent="0.2">
      <c r="K169" s="5"/>
      <c r="L169" s="4"/>
    </row>
    <row r="170" spans="1:12" s="2" customFormat="1" ht="15.75" customHeight="1" x14ac:dyDescent="0.2">
      <c r="K170" s="5"/>
      <c r="L170" s="4"/>
    </row>
    <row r="171" spans="1:12" s="2" customFormat="1" ht="15.75" customHeight="1" x14ac:dyDescent="0.2">
      <c r="K171" s="4"/>
      <c r="L171" s="4"/>
    </row>
    <row r="172" spans="1:12" s="2" customFormat="1" ht="15.75" customHeight="1" x14ac:dyDescent="0.2">
      <c r="K172" s="4"/>
      <c r="L172" s="4"/>
    </row>
    <row r="173" spans="1:12" s="2" customFormat="1" ht="15.75" customHeight="1" x14ac:dyDescent="0.2">
      <c r="K173" s="4"/>
      <c r="L173" s="4"/>
    </row>
    <row r="174" spans="1:12" s="2" customFormat="1" ht="15.75" customHeight="1" x14ac:dyDescent="0.2">
      <c r="K174" s="4"/>
      <c r="L174" s="4"/>
    </row>
    <row r="175" spans="1:12" s="2" customFormat="1" x14ac:dyDescent="0.2"/>
    <row r="176" spans="1:12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pans="1:10" s="2" customFormat="1" x14ac:dyDescent="0.2">
      <c r="A209"/>
      <c r="B209"/>
      <c r="C209"/>
      <c r="D209"/>
      <c r="E209"/>
      <c r="F209"/>
      <c r="G209"/>
      <c r="H209"/>
      <c r="I209"/>
      <c r="J209"/>
    </row>
    <row r="210" spans="1:10" s="2" customFormat="1" x14ac:dyDescent="0.2">
      <c r="A210"/>
      <c r="B210"/>
      <c r="C210"/>
      <c r="D210"/>
      <c r="E210"/>
      <c r="F210"/>
      <c r="G210"/>
      <c r="H210"/>
      <c r="I210"/>
      <c r="J210"/>
    </row>
    <row r="211" spans="1:10" s="2" customFormat="1" x14ac:dyDescent="0.2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2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2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2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2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2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2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2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2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2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2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2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2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2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2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2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2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2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2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2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2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2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2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2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2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2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2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2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2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2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2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2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2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2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2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2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2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2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2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2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2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2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2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2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2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2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2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2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2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2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2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2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2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2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2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2">
      <c r="A266"/>
      <c r="B266"/>
      <c r="C266"/>
      <c r="D266"/>
      <c r="E266"/>
      <c r="F266"/>
      <c r="G266"/>
      <c r="H266"/>
      <c r="I266"/>
      <c r="J266"/>
    </row>
    <row r="267" spans="1:10" s="2" customFormat="1" x14ac:dyDescent="0.2">
      <c r="A267"/>
      <c r="B267"/>
      <c r="C267"/>
      <c r="D267"/>
      <c r="E267"/>
      <c r="F267"/>
      <c r="G267"/>
      <c r="H267"/>
      <c r="I267"/>
      <c r="J267"/>
    </row>
    <row r="268" spans="1:10" s="2" customFormat="1" x14ac:dyDescent="0.2">
      <c r="A268"/>
      <c r="B268"/>
      <c r="C268"/>
      <c r="D268"/>
      <c r="E268"/>
      <c r="F268"/>
      <c r="G268"/>
      <c r="H268"/>
      <c r="I268"/>
      <c r="J268"/>
    </row>
    <row r="269" spans="1:10" s="2" customFormat="1" x14ac:dyDescent="0.2">
      <c r="A269"/>
      <c r="B269"/>
      <c r="C269"/>
      <c r="D269"/>
      <c r="E269"/>
      <c r="F269"/>
      <c r="G269"/>
      <c r="H269"/>
      <c r="I269"/>
      <c r="J269"/>
    </row>
  </sheetData>
  <mergeCells count="7">
    <mergeCell ref="A1:J1"/>
    <mergeCell ref="A4:A5"/>
    <mergeCell ref="B4:B5"/>
    <mergeCell ref="C4:C5"/>
    <mergeCell ref="D4:E4"/>
    <mergeCell ref="F4:I4"/>
    <mergeCell ref="J4:J5"/>
  </mergeCells>
  <phoneticPr fontId="2"/>
  <printOptions horizontalCentered="1"/>
  <pageMargins left="0.25" right="0.25" top="0.75" bottom="0.75" header="0.3" footer="0.3"/>
  <pageSetup paperSize="9" scale="42" fitToHeight="0" orientation="portrait" r:id="rId1"/>
  <headerFooter>
    <oddHeader xml:space="preserve">&amp;L
</oddHeader>
  </headerFooter>
  <rowBreaks count="1" manualBreakCount="1">
    <brk id="58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9"/>
  <sheetViews>
    <sheetView tabSelected="1" view="pageLayout" topLeftCell="A96" zoomScaleNormal="100" workbookViewId="0">
      <selection activeCell="H5" sqref="H5"/>
    </sheetView>
  </sheetViews>
  <sheetFormatPr defaultRowHeight="13" x14ac:dyDescent="0.2"/>
  <cols>
    <col min="1" max="1" width="26.36328125" customWidth="1"/>
    <col min="2" max="3" width="13.6328125" customWidth="1"/>
    <col min="4" max="4" width="13.7265625" customWidth="1"/>
    <col min="5" max="5" width="13.6328125" customWidth="1"/>
    <col min="6" max="6" width="11.26953125" customWidth="1"/>
    <col min="7" max="7" width="14.6328125" hidden="1" customWidth="1"/>
    <col min="8" max="8" width="12.36328125" customWidth="1"/>
    <col min="9" max="9" width="13.36328125" customWidth="1"/>
    <col min="10" max="10" width="12.7265625" customWidth="1"/>
    <col min="11" max="11" width="13.453125" customWidth="1"/>
    <col min="12" max="12" width="18.453125" customWidth="1"/>
    <col min="13" max="13" width="14" customWidth="1"/>
    <col min="15" max="15" width="17.453125" customWidth="1"/>
    <col min="16" max="16" width="9" hidden="1" customWidth="1"/>
  </cols>
  <sheetData>
    <row r="1" spans="1:12" s="2" customFormat="1" ht="15.75" customHeight="1" x14ac:dyDescent="0.2">
      <c r="A1" s="81" t="s">
        <v>134</v>
      </c>
      <c r="B1" s="81"/>
      <c r="C1" s="81"/>
      <c r="D1" s="81"/>
      <c r="E1" s="81"/>
      <c r="F1" s="81"/>
      <c r="G1" s="81"/>
      <c r="H1" s="81"/>
      <c r="I1" s="81"/>
      <c r="J1" s="81"/>
    </row>
    <row r="2" spans="1:12" s="2" customFormat="1" ht="15.75" customHeight="1" x14ac:dyDescent="0.2">
      <c r="A2" s="1"/>
      <c r="B2" s="1"/>
      <c r="C2" s="1"/>
      <c r="D2" s="78" t="s">
        <v>119</v>
      </c>
      <c r="E2" s="78"/>
      <c r="F2" s="31"/>
      <c r="G2" s="1"/>
      <c r="H2" s="31"/>
      <c r="I2" s="1"/>
      <c r="J2" s="1"/>
    </row>
    <row r="3" spans="1:12" s="2" customFormat="1" ht="15.75" customHeight="1" x14ac:dyDescent="0.2">
      <c r="C3" s="2" t="s">
        <v>135</v>
      </c>
      <c r="J3" s="3" t="s">
        <v>38</v>
      </c>
    </row>
    <row r="4" spans="1:12" s="2" customFormat="1" ht="18" customHeight="1" x14ac:dyDescent="0.2">
      <c r="A4" s="82" t="s">
        <v>0</v>
      </c>
      <c r="B4" s="91" t="s">
        <v>120</v>
      </c>
      <c r="C4" s="84" t="s">
        <v>3</v>
      </c>
      <c r="D4" s="86" t="s">
        <v>20</v>
      </c>
      <c r="E4" s="87"/>
      <c r="F4" s="88" t="s">
        <v>39</v>
      </c>
      <c r="G4" s="89"/>
      <c r="H4" s="89"/>
      <c r="I4" s="90"/>
      <c r="J4" s="82" t="s">
        <v>1</v>
      </c>
    </row>
    <row r="5" spans="1:12" s="2" customFormat="1" ht="18" customHeight="1" x14ac:dyDescent="0.2">
      <c r="A5" s="83"/>
      <c r="B5" s="92"/>
      <c r="C5" s="85"/>
      <c r="D5" s="32" t="s">
        <v>2</v>
      </c>
      <c r="E5" s="32" t="s">
        <v>40</v>
      </c>
      <c r="F5" s="80" t="s">
        <v>31</v>
      </c>
      <c r="G5" s="79"/>
      <c r="H5" s="32" t="s">
        <v>32</v>
      </c>
      <c r="I5" s="32" t="s">
        <v>41</v>
      </c>
      <c r="J5" s="83"/>
    </row>
    <row r="6" spans="1:12" s="2" customFormat="1" ht="17.25" customHeight="1" x14ac:dyDescent="0.2">
      <c r="A6" s="40" t="s">
        <v>47</v>
      </c>
      <c r="B6" s="47"/>
      <c r="C6" s="48"/>
      <c r="D6" s="48"/>
      <c r="E6" s="48"/>
      <c r="F6" s="48"/>
      <c r="G6" s="49"/>
      <c r="H6" s="48"/>
      <c r="I6" s="48"/>
      <c r="J6" s="48"/>
      <c r="K6" s="4"/>
      <c r="L6" s="4"/>
    </row>
    <row r="7" spans="1:12" s="2" customFormat="1" ht="17.25" customHeight="1" x14ac:dyDescent="0.2">
      <c r="A7" s="36" t="s">
        <v>48</v>
      </c>
      <c r="B7" s="50"/>
      <c r="C7" s="51"/>
      <c r="D7" s="51"/>
      <c r="E7" s="51"/>
      <c r="F7" s="51"/>
      <c r="G7" s="49"/>
      <c r="H7" s="51"/>
      <c r="I7" s="51"/>
      <c r="J7" s="51"/>
      <c r="K7" s="4"/>
      <c r="L7" s="4"/>
    </row>
    <row r="8" spans="1:12" s="2" customFormat="1" ht="17.25" customHeight="1" x14ac:dyDescent="0.2">
      <c r="A8" s="36" t="s">
        <v>60</v>
      </c>
      <c r="B8" s="50"/>
      <c r="C8" s="51"/>
      <c r="D8" s="51"/>
      <c r="E8" s="51"/>
      <c r="F8" s="51"/>
      <c r="G8" s="49"/>
      <c r="H8" s="51"/>
      <c r="I8" s="51"/>
      <c r="J8" s="51"/>
      <c r="K8" s="4"/>
      <c r="L8" s="4"/>
    </row>
    <row r="9" spans="1:12" s="6" customFormat="1" ht="17.25" customHeight="1" x14ac:dyDescent="0.2">
      <c r="A9" s="37" t="s">
        <v>49</v>
      </c>
      <c r="B9" s="56">
        <v>500</v>
      </c>
      <c r="C9" s="53">
        <f>C10</f>
        <v>600</v>
      </c>
      <c r="D9" s="53"/>
      <c r="E9" s="53">
        <f>E10</f>
        <v>600</v>
      </c>
      <c r="F9" s="53"/>
      <c r="G9" s="46"/>
      <c r="H9" s="53"/>
      <c r="I9" s="53"/>
      <c r="J9" s="53"/>
      <c r="K9" s="5">
        <f>SUM(D9:J9)</f>
        <v>600</v>
      </c>
      <c r="L9" s="5"/>
    </row>
    <row r="10" spans="1:12" s="6" customFormat="1" ht="17.25" customHeight="1" x14ac:dyDescent="0.2">
      <c r="A10" s="41" t="s">
        <v>50</v>
      </c>
      <c r="B10" s="57">
        <v>500</v>
      </c>
      <c r="C10" s="54">
        <v>600</v>
      </c>
      <c r="D10" s="54"/>
      <c r="E10" s="54">
        <v>600</v>
      </c>
      <c r="F10" s="54"/>
      <c r="G10" s="55"/>
      <c r="H10" s="54"/>
      <c r="I10" s="54"/>
      <c r="J10" s="54"/>
      <c r="K10" s="5"/>
      <c r="L10" s="5"/>
    </row>
    <row r="11" spans="1:12" s="6" customFormat="1" ht="17.25" customHeight="1" x14ac:dyDescent="0.2">
      <c r="A11" s="37" t="s">
        <v>128</v>
      </c>
      <c r="B11" s="56">
        <v>100</v>
      </c>
      <c r="C11" s="53">
        <f>C12</f>
        <v>0</v>
      </c>
      <c r="D11" s="53"/>
      <c r="E11" s="53">
        <f>E12</f>
        <v>0</v>
      </c>
      <c r="F11" s="53"/>
      <c r="G11" s="46"/>
      <c r="H11" s="53"/>
      <c r="I11" s="53"/>
      <c r="J11" s="53"/>
      <c r="K11" s="5">
        <f>SUM(D11:J11)</f>
        <v>0</v>
      </c>
      <c r="L11" s="5"/>
    </row>
    <row r="12" spans="1:12" s="6" customFormat="1" ht="17.25" customHeight="1" x14ac:dyDescent="0.2">
      <c r="A12" s="41" t="s">
        <v>51</v>
      </c>
      <c r="B12" s="57">
        <v>100</v>
      </c>
      <c r="C12" s="54">
        <v>0</v>
      </c>
      <c r="D12" s="54"/>
      <c r="E12" s="54">
        <v>0</v>
      </c>
      <c r="F12" s="54"/>
      <c r="G12" s="55"/>
      <c r="H12" s="54"/>
      <c r="I12" s="54"/>
      <c r="J12" s="54"/>
      <c r="K12" s="5"/>
      <c r="L12" s="5"/>
    </row>
    <row r="13" spans="1:12" s="6" customFormat="1" ht="17.25" customHeight="1" x14ac:dyDescent="0.2">
      <c r="A13" s="37" t="s">
        <v>129</v>
      </c>
      <c r="B13" s="53">
        <v>42868000</v>
      </c>
      <c r="C13" s="53">
        <f>SUM(C14:C15)</f>
        <v>42800000</v>
      </c>
      <c r="D13" s="53"/>
      <c r="E13" s="53">
        <f t="shared" ref="E13:J13" si="0">SUM(E14:E15)</f>
        <v>8353400</v>
      </c>
      <c r="F13" s="53"/>
      <c r="G13" s="46"/>
      <c r="H13" s="53">
        <f t="shared" si="0"/>
        <v>26093200</v>
      </c>
      <c r="I13" s="53"/>
      <c r="J13" s="53">
        <f t="shared" si="0"/>
        <v>8353400</v>
      </c>
      <c r="K13" s="34">
        <f>SUM(D13:J13)</f>
        <v>42800000</v>
      </c>
      <c r="L13" s="5"/>
    </row>
    <row r="14" spans="1:12" s="6" customFormat="1" ht="17.25" customHeight="1" x14ac:dyDescent="0.2">
      <c r="A14" s="41" t="s">
        <v>110</v>
      </c>
      <c r="B14" s="54">
        <v>41800000</v>
      </c>
      <c r="C14" s="54">
        <v>41767000</v>
      </c>
      <c r="D14" s="54"/>
      <c r="E14" s="54">
        <v>8353400</v>
      </c>
      <c r="F14" s="54"/>
      <c r="G14" s="55"/>
      <c r="H14" s="54">
        <v>25060200</v>
      </c>
      <c r="I14" s="54"/>
      <c r="J14" s="54">
        <v>8353400</v>
      </c>
      <c r="K14" s="5"/>
      <c r="L14" s="5"/>
    </row>
    <row r="15" spans="1:12" s="6" customFormat="1" ht="17.25" customHeight="1" x14ac:dyDescent="0.2">
      <c r="A15" s="41" t="s">
        <v>111</v>
      </c>
      <c r="B15" s="54">
        <v>1068000</v>
      </c>
      <c r="C15" s="54">
        <v>1033000</v>
      </c>
      <c r="D15" s="54"/>
      <c r="E15" s="54"/>
      <c r="F15" s="54"/>
      <c r="G15" s="55"/>
      <c r="H15" s="54">
        <v>1033000</v>
      </c>
      <c r="I15" s="54"/>
      <c r="J15" s="54"/>
      <c r="K15" s="5"/>
      <c r="L15" s="5"/>
    </row>
    <row r="16" spans="1:12" s="6" customFormat="1" ht="17.25" customHeight="1" x14ac:dyDescent="0.2">
      <c r="A16" s="37" t="s">
        <v>130</v>
      </c>
      <c r="B16" s="53">
        <f>SUM(B17:B21)</f>
        <v>5959000</v>
      </c>
      <c r="C16" s="53">
        <f>SUM(C17:C21)</f>
        <v>6427446</v>
      </c>
      <c r="D16" s="53">
        <f t="shared" ref="D16:H16" si="1">SUM(D17:D21)</f>
        <v>735000</v>
      </c>
      <c r="E16" s="53"/>
      <c r="F16" s="53">
        <f t="shared" si="1"/>
        <v>1700000</v>
      </c>
      <c r="G16" s="46"/>
      <c r="H16" s="53">
        <f t="shared" si="1"/>
        <v>3992446</v>
      </c>
      <c r="I16" s="53"/>
      <c r="J16" s="53"/>
      <c r="K16" s="5">
        <f>SUM(D16:J16)</f>
        <v>6427446</v>
      </c>
      <c r="L16" s="5"/>
    </row>
    <row r="17" spans="1:15" s="2" customFormat="1" ht="17.25" customHeight="1" x14ac:dyDescent="0.2">
      <c r="A17" s="42" t="s">
        <v>52</v>
      </c>
      <c r="B17" s="51">
        <v>460000</v>
      </c>
      <c r="C17" s="51">
        <v>460000</v>
      </c>
      <c r="D17" s="51">
        <f>C17</f>
        <v>460000</v>
      </c>
      <c r="E17" s="51"/>
      <c r="F17" s="51"/>
      <c r="G17" s="49"/>
      <c r="H17" s="51"/>
      <c r="I17" s="51"/>
      <c r="J17" s="51"/>
      <c r="K17" s="4"/>
      <c r="L17" s="4"/>
    </row>
    <row r="18" spans="1:15" s="2" customFormat="1" ht="17.25" customHeight="1" x14ac:dyDescent="0.2">
      <c r="A18" s="42" t="s">
        <v>116</v>
      </c>
      <c r="B18" s="51">
        <v>0</v>
      </c>
      <c r="C18" s="51">
        <v>0</v>
      </c>
      <c r="D18" s="51"/>
      <c r="E18" s="51"/>
      <c r="F18" s="51"/>
      <c r="G18" s="49"/>
      <c r="H18" s="51"/>
      <c r="I18" s="51"/>
      <c r="J18" s="51"/>
      <c r="K18" s="4"/>
      <c r="L18" s="4"/>
    </row>
    <row r="19" spans="1:15" s="2" customFormat="1" ht="17.25" customHeight="1" x14ac:dyDescent="0.2">
      <c r="A19" s="42" t="s">
        <v>53</v>
      </c>
      <c r="B19" s="51">
        <v>275000</v>
      </c>
      <c r="C19" s="51">
        <v>275000</v>
      </c>
      <c r="D19" s="51">
        <f>C19</f>
        <v>275000</v>
      </c>
      <c r="E19" s="51"/>
      <c r="F19" s="51"/>
      <c r="G19" s="49"/>
      <c r="H19" s="51"/>
      <c r="I19" s="51"/>
      <c r="J19" s="51"/>
      <c r="K19" s="4"/>
      <c r="L19" s="4"/>
    </row>
    <row r="20" spans="1:15" s="2" customFormat="1" ht="17.25" customHeight="1" x14ac:dyDescent="0.2">
      <c r="A20" s="42" t="s">
        <v>54</v>
      </c>
      <c r="B20" s="51">
        <v>1700000</v>
      </c>
      <c r="C20" s="51">
        <v>1700000</v>
      </c>
      <c r="D20" s="51"/>
      <c r="E20" s="51"/>
      <c r="F20" s="51">
        <v>1700000</v>
      </c>
      <c r="G20" s="49"/>
      <c r="H20" s="51"/>
      <c r="I20" s="51"/>
      <c r="J20" s="51"/>
      <c r="K20" s="4"/>
      <c r="L20" s="4"/>
    </row>
    <row r="21" spans="1:15" s="2" customFormat="1" ht="17.25" customHeight="1" x14ac:dyDescent="0.2">
      <c r="A21" s="42" t="s">
        <v>55</v>
      </c>
      <c r="B21" s="51">
        <v>3524000</v>
      </c>
      <c r="C21" s="51">
        <v>3992446</v>
      </c>
      <c r="D21" s="51"/>
      <c r="E21" s="51"/>
      <c r="F21" s="51"/>
      <c r="G21" s="49"/>
      <c r="H21" s="51">
        <v>3992446</v>
      </c>
      <c r="I21" s="51"/>
      <c r="J21" s="51"/>
      <c r="K21" s="4"/>
      <c r="L21" s="4"/>
    </row>
    <row r="22" spans="1:15" s="6" customFormat="1" ht="17.25" customHeight="1" x14ac:dyDescent="0.2">
      <c r="A22" s="37" t="s">
        <v>131</v>
      </c>
      <c r="B22" s="53">
        <f>SUM(B23:B25)</f>
        <v>14900420</v>
      </c>
      <c r="C22" s="53">
        <f>SUM(C23:C25)</f>
        <v>15985920</v>
      </c>
      <c r="D22" s="53"/>
      <c r="E22" s="53">
        <f>SUM(E25:E25)</f>
        <v>14553000</v>
      </c>
      <c r="F22" s="53"/>
      <c r="G22" s="46"/>
      <c r="H22" s="53">
        <f>SUM(H23:H25)</f>
        <v>1232920</v>
      </c>
      <c r="I22" s="53"/>
      <c r="J22" s="53">
        <f>SUM(J23:J25)</f>
        <v>200000</v>
      </c>
      <c r="K22" s="5">
        <f>SUM(D22:J22)</f>
        <v>15985920</v>
      </c>
      <c r="L22" s="5"/>
    </row>
    <row r="23" spans="1:15" s="6" customFormat="1" ht="17.25" customHeight="1" x14ac:dyDescent="0.2">
      <c r="A23" s="41" t="s">
        <v>57</v>
      </c>
      <c r="B23" s="54">
        <v>560320</v>
      </c>
      <c r="C23" s="54">
        <v>560320</v>
      </c>
      <c r="D23" s="54"/>
      <c r="E23" s="54"/>
      <c r="F23" s="54"/>
      <c r="G23" s="55"/>
      <c r="H23" s="54">
        <v>560320</v>
      </c>
      <c r="I23" s="54"/>
      <c r="J23" s="54"/>
      <c r="K23" s="5"/>
      <c r="L23" s="5"/>
    </row>
    <row r="24" spans="1:15" s="6" customFormat="1" ht="17.25" customHeight="1" x14ac:dyDescent="0.2">
      <c r="A24" s="41" t="s">
        <v>122</v>
      </c>
      <c r="B24" s="54">
        <v>514300</v>
      </c>
      <c r="C24" s="54">
        <v>872600</v>
      </c>
      <c r="D24" s="54"/>
      <c r="E24" s="54"/>
      <c r="F24" s="54"/>
      <c r="G24" s="55"/>
      <c r="H24" s="54">
        <v>672600</v>
      </c>
      <c r="I24" s="54"/>
      <c r="J24" s="54">
        <v>200000</v>
      </c>
      <c r="K24" s="5"/>
      <c r="L24" s="5"/>
    </row>
    <row r="25" spans="1:15" s="6" customFormat="1" ht="17.25" customHeight="1" x14ac:dyDescent="0.2">
      <c r="A25" s="41" t="s">
        <v>56</v>
      </c>
      <c r="B25" s="54">
        <v>13825800</v>
      </c>
      <c r="C25" s="54">
        <v>14553000</v>
      </c>
      <c r="D25" s="54"/>
      <c r="E25" s="54">
        <v>14553000</v>
      </c>
      <c r="F25" s="54"/>
      <c r="G25" s="55"/>
      <c r="H25" s="54"/>
      <c r="I25" s="54"/>
      <c r="J25" s="54"/>
      <c r="K25" s="5"/>
      <c r="L25" s="5"/>
    </row>
    <row r="26" spans="1:15" s="6" customFormat="1" ht="17.25" customHeight="1" x14ac:dyDescent="0.2">
      <c r="A26" s="37" t="s">
        <v>132</v>
      </c>
      <c r="B26" s="53">
        <v>275120</v>
      </c>
      <c r="C26" s="53">
        <f>C27+C28</f>
        <v>275110</v>
      </c>
      <c r="D26" s="53"/>
      <c r="E26" s="53"/>
      <c r="F26" s="53">
        <v>100000</v>
      </c>
      <c r="G26" s="46"/>
      <c r="H26" s="53">
        <f>H28</f>
        <v>175000</v>
      </c>
      <c r="I26" s="53"/>
      <c r="J26" s="53">
        <v>110</v>
      </c>
      <c r="K26" s="5">
        <f>SUM(D26:J26)</f>
        <v>275110</v>
      </c>
      <c r="L26" s="5"/>
    </row>
    <row r="27" spans="1:15" s="6" customFormat="1" ht="17.25" customHeight="1" x14ac:dyDescent="0.2">
      <c r="A27" s="37" t="s">
        <v>58</v>
      </c>
      <c r="B27" s="53">
        <v>120</v>
      </c>
      <c r="C27" s="53">
        <v>110</v>
      </c>
      <c r="D27" s="53"/>
      <c r="E27" s="53"/>
      <c r="F27" s="53"/>
      <c r="G27" s="46"/>
      <c r="H27" s="53"/>
      <c r="I27" s="53"/>
      <c r="J27" s="53">
        <v>110</v>
      </c>
      <c r="K27" s="5"/>
      <c r="L27" s="5"/>
    </row>
    <row r="28" spans="1:15" s="2" customFormat="1" ht="17.25" customHeight="1" x14ac:dyDescent="0.2">
      <c r="A28" s="37" t="s">
        <v>43</v>
      </c>
      <c r="B28" s="58">
        <v>275000</v>
      </c>
      <c r="C28" s="58">
        <v>275000</v>
      </c>
      <c r="D28" s="59"/>
      <c r="E28" s="58"/>
      <c r="F28" s="58">
        <v>100000</v>
      </c>
      <c r="G28" s="46"/>
      <c r="H28" s="58">
        <v>175000</v>
      </c>
      <c r="I28" s="58"/>
      <c r="J28" s="60"/>
      <c r="K28" s="4"/>
      <c r="L28" s="4"/>
    </row>
    <row r="29" spans="1:15" s="2" customFormat="1" ht="17.25" customHeight="1" x14ac:dyDescent="0.2">
      <c r="A29" s="37" t="s">
        <v>44</v>
      </c>
      <c r="B29" s="61">
        <f>B9+B11+B13+B16+B22+B26</f>
        <v>64003140</v>
      </c>
      <c r="C29" s="61">
        <f>C9+C11+C13+C16+C22+C26</f>
        <v>65489076</v>
      </c>
      <c r="D29" s="53">
        <f>D9+D11+D13+D16+D22+D26</f>
        <v>735000</v>
      </c>
      <c r="E29" s="61">
        <f>E9+E11+E13+E16+E22+E26</f>
        <v>22907000</v>
      </c>
      <c r="F29" s="61">
        <f>F9+F11+F13+F16+F22+F26</f>
        <v>1800000</v>
      </c>
      <c r="G29" s="61"/>
      <c r="H29" s="61">
        <f>H9+H11+H13+H16+H22+H26</f>
        <v>31493566</v>
      </c>
      <c r="I29" s="61"/>
      <c r="J29" s="61">
        <f>J9+J11+J13+J16+J22+J26</f>
        <v>8553510</v>
      </c>
      <c r="K29" s="4">
        <f>SUM(D29:J29)</f>
        <v>65489076</v>
      </c>
      <c r="L29" s="4"/>
    </row>
    <row r="30" spans="1:15" s="2" customFormat="1" ht="17.25" customHeight="1" x14ac:dyDescent="0.2">
      <c r="A30" s="40" t="s">
        <v>59</v>
      </c>
      <c r="B30" s="62"/>
      <c r="C30" s="61"/>
      <c r="D30" s="61"/>
      <c r="E30" s="61"/>
      <c r="F30" s="61"/>
      <c r="G30" s="46"/>
      <c r="H30" s="61"/>
      <c r="I30" s="61"/>
      <c r="J30" s="61"/>
      <c r="K30" s="4"/>
      <c r="L30" s="4"/>
    </row>
    <row r="31" spans="1:15" s="2" customFormat="1" ht="14.25" customHeight="1" x14ac:dyDescent="0.2">
      <c r="A31" s="37" t="s">
        <v>133</v>
      </c>
      <c r="B31" s="53">
        <f>SUM(B32:B58)</f>
        <v>58435480</v>
      </c>
      <c r="C31" s="53">
        <f>SUM(C32:C58)</f>
        <v>61605815</v>
      </c>
      <c r="D31" s="53">
        <f>SUM(D32:D58)</f>
        <v>15782168</v>
      </c>
      <c r="E31" s="53">
        <f>SUM(E32:E58)</f>
        <v>27025969</v>
      </c>
      <c r="F31" s="53">
        <f>SUM(F32:F58)</f>
        <v>168400</v>
      </c>
      <c r="G31" s="46"/>
      <c r="H31" s="53">
        <f>SUM(H32:H58)</f>
        <v>14124950</v>
      </c>
      <c r="I31" s="53">
        <f>SUM(I32:I58)</f>
        <v>4504328</v>
      </c>
      <c r="J31" s="53"/>
      <c r="K31" s="4">
        <f>SUM(D31:I31)</f>
        <v>61605815</v>
      </c>
      <c r="L31" s="4"/>
    </row>
    <row r="32" spans="1:15" s="2" customFormat="1" ht="14.25" customHeight="1" x14ac:dyDescent="0.2">
      <c r="A32" s="37" t="s">
        <v>61</v>
      </c>
      <c r="B32" s="56">
        <v>18682300</v>
      </c>
      <c r="C32" s="53">
        <f t="shared" ref="C32:C56" si="2">SUM(D32:I32)</f>
        <v>18539734</v>
      </c>
      <c r="D32" s="53"/>
      <c r="E32" s="53">
        <f>M108*0.78</f>
        <v>15891201</v>
      </c>
      <c r="F32" s="53"/>
      <c r="G32" s="46"/>
      <c r="H32" s="53"/>
      <c r="I32" s="53">
        <f>M108*0.13</f>
        <v>2648533</v>
      </c>
      <c r="J32" s="53"/>
      <c r="K32" s="4"/>
      <c r="L32" s="4"/>
      <c r="M32" s="7"/>
      <c r="N32" s="7"/>
      <c r="O32" s="7"/>
    </row>
    <row r="33" spans="1:15" s="2" customFormat="1" ht="14.25" customHeight="1" x14ac:dyDescent="0.2">
      <c r="A33" s="37" t="s">
        <v>62</v>
      </c>
      <c r="B33" s="56">
        <v>341250</v>
      </c>
      <c r="C33" s="53">
        <f>E33+I33</f>
        <v>341250</v>
      </c>
      <c r="D33" s="53"/>
      <c r="E33" s="53">
        <f>M109*0.78</f>
        <v>292500</v>
      </c>
      <c r="F33" s="53"/>
      <c r="G33" s="46"/>
      <c r="H33" s="53"/>
      <c r="I33" s="53">
        <f>M109*0.13</f>
        <v>48750</v>
      </c>
      <c r="J33" s="53"/>
      <c r="K33" s="4"/>
      <c r="L33" s="4"/>
      <c r="M33" s="7"/>
      <c r="N33" s="7"/>
      <c r="O33" s="7"/>
    </row>
    <row r="34" spans="1:15" s="2" customFormat="1" ht="14.25" customHeight="1" x14ac:dyDescent="0.2">
      <c r="A34" s="37" t="s">
        <v>63</v>
      </c>
      <c r="B34" s="56">
        <v>3324092</v>
      </c>
      <c r="C34" s="53">
        <f t="shared" si="2"/>
        <v>3352041</v>
      </c>
      <c r="D34" s="53"/>
      <c r="E34" s="53">
        <f>M110*0.78</f>
        <v>2873178</v>
      </c>
      <c r="F34" s="53"/>
      <c r="G34" s="46"/>
      <c r="H34" s="53"/>
      <c r="I34" s="53">
        <f>M110*0.13</f>
        <v>478863</v>
      </c>
      <c r="J34" s="53"/>
      <c r="K34" s="4"/>
      <c r="L34" s="4"/>
    </row>
    <row r="35" spans="1:15" s="2" customFormat="1" ht="14.25" customHeight="1" x14ac:dyDescent="0.2">
      <c r="A35" s="37" t="s">
        <v>64</v>
      </c>
      <c r="B35" s="56">
        <v>8931000</v>
      </c>
      <c r="C35" s="53">
        <f t="shared" si="2"/>
        <v>9385400</v>
      </c>
      <c r="D35" s="53">
        <v>387000</v>
      </c>
      <c r="E35" s="53"/>
      <c r="F35" s="53">
        <v>18400</v>
      </c>
      <c r="G35" s="46"/>
      <c r="H35" s="53">
        <v>8980000</v>
      </c>
      <c r="I35" s="53"/>
      <c r="J35" s="53"/>
      <c r="K35" s="4"/>
      <c r="L35" s="4"/>
    </row>
    <row r="36" spans="1:15" s="2" customFormat="1" ht="14.25" customHeight="1" x14ac:dyDescent="0.2">
      <c r="A36" s="37" t="s">
        <v>65</v>
      </c>
      <c r="B36" s="56">
        <v>1410736</v>
      </c>
      <c r="C36" s="53">
        <f>SUM(D36:I36)</f>
        <v>1540235</v>
      </c>
      <c r="D36" s="53">
        <v>695000</v>
      </c>
      <c r="E36" s="53">
        <f>M112*0.78</f>
        <v>638773</v>
      </c>
      <c r="F36" s="53"/>
      <c r="G36" s="46"/>
      <c r="H36" s="53">
        <v>100000</v>
      </c>
      <c r="I36" s="53">
        <f>M112*0.13</f>
        <v>106462</v>
      </c>
      <c r="J36" s="53"/>
      <c r="K36" s="4"/>
      <c r="L36" s="4"/>
    </row>
    <row r="37" spans="1:15" s="2" customFormat="1" ht="14.25" customHeight="1" x14ac:dyDescent="0.2">
      <c r="A37" s="37" t="s">
        <v>67</v>
      </c>
      <c r="B37" s="56">
        <v>5136233</v>
      </c>
      <c r="C37" s="53">
        <f t="shared" si="2"/>
        <v>5596347</v>
      </c>
      <c r="D37" s="53">
        <v>3687040</v>
      </c>
      <c r="E37" s="53">
        <f>M113*0.78</f>
        <v>1225120</v>
      </c>
      <c r="F37" s="53"/>
      <c r="G37" s="46"/>
      <c r="H37" s="53">
        <v>480000</v>
      </c>
      <c r="I37" s="53">
        <f>M113*0.13</f>
        <v>204187</v>
      </c>
      <c r="J37" s="53"/>
      <c r="K37" s="4"/>
      <c r="L37" s="4"/>
    </row>
    <row r="38" spans="1:15" s="2" customFormat="1" ht="14.25" customHeight="1" x14ac:dyDescent="0.2">
      <c r="A38" s="37" t="s">
        <v>68</v>
      </c>
      <c r="B38" s="56">
        <v>182000</v>
      </c>
      <c r="C38" s="53">
        <f t="shared" si="2"/>
        <v>0</v>
      </c>
      <c r="D38" s="53"/>
      <c r="E38" s="53">
        <f t="shared" ref="E38:E43" si="3">M114*0.78</f>
        <v>0</v>
      </c>
      <c r="F38" s="53"/>
      <c r="G38" s="46"/>
      <c r="H38" s="53"/>
      <c r="I38" s="53">
        <f t="shared" ref="I38:I43" si="4">M114*0.13</f>
        <v>0</v>
      </c>
      <c r="J38" s="53"/>
      <c r="K38" s="4"/>
      <c r="L38" s="4"/>
    </row>
    <row r="39" spans="1:15" s="2" customFormat="1" ht="14.25" customHeight="1" x14ac:dyDescent="0.2">
      <c r="A39" s="37" t="s">
        <v>69</v>
      </c>
      <c r="B39" s="56">
        <v>751200</v>
      </c>
      <c r="C39" s="53">
        <f t="shared" si="2"/>
        <v>751200</v>
      </c>
      <c r="D39" s="53">
        <v>496000</v>
      </c>
      <c r="E39" s="53">
        <f t="shared" si="3"/>
        <v>132600</v>
      </c>
      <c r="F39" s="53"/>
      <c r="G39" s="46"/>
      <c r="H39" s="53">
        <v>100500</v>
      </c>
      <c r="I39" s="53">
        <f t="shared" si="4"/>
        <v>22100</v>
      </c>
      <c r="J39" s="53"/>
      <c r="K39" s="4"/>
      <c r="L39" s="4"/>
    </row>
    <row r="40" spans="1:15" s="2" customFormat="1" ht="14.25" customHeight="1" x14ac:dyDescent="0.2">
      <c r="A40" s="37" t="s">
        <v>70</v>
      </c>
      <c r="B40" s="56">
        <v>600600</v>
      </c>
      <c r="C40" s="53">
        <f t="shared" si="2"/>
        <v>513240</v>
      </c>
      <c r="D40" s="53"/>
      <c r="E40" s="53">
        <f t="shared" si="3"/>
        <v>439920</v>
      </c>
      <c r="F40" s="53"/>
      <c r="G40" s="46"/>
      <c r="H40" s="53"/>
      <c r="I40" s="53">
        <f t="shared" si="4"/>
        <v>73320</v>
      </c>
      <c r="J40" s="53"/>
      <c r="K40" s="4"/>
      <c r="L40" s="4"/>
    </row>
    <row r="41" spans="1:15" s="2" customFormat="1" ht="14.25" customHeight="1" x14ac:dyDescent="0.2">
      <c r="A41" s="37" t="s">
        <v>71</v>
      </c>
      <c r="B41" s="56">
        <v>5134750</v>
      </c>
      <c r="C41" s="53">
        <f t="shared" si="2"/>
        <v>5297100</v>
      </c>
      <c r="D41" s="53">
        <v>3550000</v>
      </c>
      <c r="E41" s="53">
        <f t="shared" si="3"/>
        <v>713700</v>
      </c>
      <c r="F41" s="53"/>
      <c r="G41" s="46"/>
      <c r="H41" s="53">
        <v>914450</v>
      </c>
      <c r="I41" s="53">
        <f t="shared" si="4"/>
        <v>118950</v>
      </c>
      <c r="J41" s="53"/>
      <c r="K41" s="4"/>
      <c r="L41" s="4"/>
    </row>
    <row r="42" spans="1:15" s="2" customFormat="1" ht="14.25" customHeight="1" x14ac:dyDescent="0.2">
      <c r="A42" s="37" t="s">
        <v>72</v>
      </c>
      <c r="B42" s="56">
        <v>109928</v>
      </c>
      <c r="C42" s="53">
        <f t="shared" si="2"/>
        <v>136500</v>
      </c>
      <c r="D42" s="53"/>
      <c r="E42" s="53">
        <f t="shared" si="3"/>
        <v>117000</v>
      </c>
      <c r="F42" s="53"/>
      <c r="G42" s="46"/>
      <c r="H42" s="53"/>
      <c r="I42" s="53">
        <f t="shared" si="4"/>
        <v>19500</v>
      </c>
      <c r="J42" s="53"/>
      <c r="K42" s="4"/>
      <c r="L42" s="4"/>
    </row>
    <row r="43" spans="1:15" s="2" customFormat="1" ht="14.25" customHeight="1" x14ac:dyDescent="0.2">
      <c r="A43" s="37" t="s">
        <v>73</v>
      </c>
      <c r="B43" s="56">
        <v>464100</v>
      </c>
      <c r="C43" s="53">
        <f t="shared" si="2"/>
        <v>473200</v>
      </c>
      <c r="D43" s="53"/>
      <c r="E43" s="53">
        <f t="shared" si="3"/>
        <v>405600</v>
      </c>
      <c r="F43" s="53"/>
      <c r="G43" s="46"/>
      <c r="H43" s="53"/>
      <c r="I43" s="53">
        <f t="shared" si="4"/>
        <v>67600</v>
      </c>
      <c r="J43" s="53"/>
      <c r="K43" s="4"/>
      <c r="L43" s="4"/>
    </row>
    <row r="44" spans="1:15" s="2" customFormat="1" ht="14.25" customHeight="1" x14ac:dyDescent="0.2">
      <c r="A44" s="37" t="s">
        <v>74</v>
      </c>
      <c r="B44" s="56">
        <v>0</v>
      </c>
      <c r="C44" s="53">
        <f t="shared" si="2"/>
        <v>0</v>
      </c>
      <c r="D44" s="53"/>
      <c r="E44" s="53"/>
      <c r="F44" s="53"/>
      <c r="G44" s="46"/>
      <c r="H44" s="53"/>
      <c r="I44" s="53"/>
      <c r="J44" s="53"/>
      <c r="K44" s="4"/>
      <c r="L44" s="4"/>
    </row>
    <row r="45" spans="1:15" s="2" customFormat="1" ht="14.25" customHeight="1" x14ac:dyDescent="0.2">
      <c r="A45" s="37" t="s">
        <v>76</v>
      </c>
      <c r="B45" s="56">
        <v>309855</v>
      </c>
      <c r="C45" s="53">
        <f>SUM(D45:I45)</f>
        <v>330285</v>
      </c>
      <c r="D45" s="53"/>
      <c r="E45" s="53">
        <f>M121*0.78</f>
        <v>283101</v>
      </c>
      <c r="F45" s="53"/>
      <c r="G45" s="46"/>
      <c r="H45" s="53"/>
      <c r="I45" s="53">
        <f>M121*0.13</f>
        <v>47184</v>
      </c>
      <c r="J45" s="53"/>
      <c r="K45" s="4"/>
      <c r="L45" s="4"/>
    </row>
    <row r="46" spans="1:15" s="2" customFormat="1" ht="14.25" customHeight="1" x14ac:dyDescent="0.2">
      <c r="A46" s="37" t="s">
        <v>75</v>
      </c>
      <c r="B46" s="56">
        <v>2014000</v>
      </c>
      <c r="C46" s="53">
        <f>SUM(D46:I46)</f>
        <v>2536000</v>
      </c>
      <c r="D46" s="53">
        <v>2436000</v>
      </c>
      <c r="E46" s="53"/>
      <c r="F46" s="53"/>
      <c r="G46" s="46"/>
      <c r="H46" s="53">
        <v>100000</v>
      </c>
      <c r="I46" s="53"/>
      <c r="J46" s="53"/>
      <c r="K46" s="4"/>
      <c r="L46" s="4"/>
    </row>
    <row r="47" spans="1:15" s="2" customFormat="1" ht="14.25" customHeight="1" x14ac:dyDescent="0.2">
      <c r="A47" s="37" t="s">
        <v>77</v>
      </c>
      <c r="B47" s="56">
        <v>471471</v>
      </c>
      <c r="C47" s="53">
        <f t="shared" si="2"/>
        <v>471471</v>
      </c>
      <c r="D47" s="53"/>
      <c r="E47" s="53">
        <f t="shared" ref="E47" si="5">M122*0.78</f>
        <v>404118</v>
      </c>
      <c r="F47" s="53"/>
      <c r="G47" s="46"/>
      <c r="H47" s="53"/>
      <c r="I47" s="53">
        <f>M122*0.13</f>
        <v>67353</v>
      </c>
      <c r="J47" s="53"/>
      <c r="K47" s="4"/>
      <c r="L47" s="4"/>
    </row>
    <row r="48" spans="1:15" s="2" customFormat="1" ht="14.25" customHeight="1" x14ac:dyDescent="0.2">
      <c r="A48" s="37" t="s">
        <v>78</v>
      </c>
      <c r="B48" s="56">
        <v>1086040</v>
      </c>
      <c r="C48" s="53">
        <f t="shared" si="2"/>
        <v>572000</v>
      </c>
      <c r="D48" s="53">
        <v>572000</v>
      </c>
      <c r="E48" s="53"/>
      <c r="F48" s="53"/>
      <c r="G48" s="46"/>
      <c r="H48" s="53"/>
      <c r="I48" s="53"/>
      <c r="J48" s="53"/>
      <c r="K48" s="4"/>
      <c r="L48" s="4"/>
    </row>
    <row r="49" spans="1:12" s="2" customFormat="1" ht="14.25" customHeight="1" x14ac:dyDescent="0.2">
      <c r="A49" s="37" t="s">
        <v>127</v>
      </c>
      <c r="B49" s="56">
        <v>0</v>
      </c>
      <c r="C49" s="53">
        <v>1890000</v>
      </c>
      <c r="D49" s="53">
        <v>1890000</v>
      </c>
      <c r="E49" s="53"/>
      <c r="F49" s="53"/>
      <c r="G49" s="46"/>
      <c r="H49" s="53"/>
      <c r="I49" s="53"/>
      <c r="J49" s="53"/>
      <c r="K49" s="4"/>
      <c r="L49" s="4"/>
    </row>
    <row r="50" spans="1:12" s="2" customFormat="1" ht="14.25" customHeight="1" x14ac:dyDescent="0.2">
      <c r="A50" s="37" t="s">
        <v>79</v>
      </c>
      <c r="B50" s="56">
        <v>1835520</v>
      </c>
      <c r="C50" s="53">
        <f t="shared" si="2"/>
        <v>1755520</v>
      </c>
      <c r="D50" s="53">
        <v>935520</v>
      </c>
      <c r="E50" s="53"/>
      <c r="F50" s="53"/>
      <c r="G50" s="46"/>
      <c r="H50" s="53">
        <v>820000</v>
      </c>
      <c r="I50" s="53"/>
      <c r="J50" s="53"/>
      <c r="K50" s="4"/>
      <c r="L50" s="4"/>
    </row>
    <row r="51" spans="1:12" s="2" customFormat="1" ht="14.25" customHeight="1" x14ac:dyDescent="0.2">
      <c r="A51" s="37" t="s">
        <v>80</v>
      </c>
      <c r="B51" s="56">
        <v>199200</v>
      </c>
      <c r="C51" s="53">
        <f t="shared" si="2"/>
        <v>267200</v>
      </c>
      <c r="D51" s="53">
        <v>217200</v>
      </c>
      <c r="E51" s="53"/>
      <c r="F51" s="53"/>
      <c r="G51" s="46"/>
      <c r="H51" s="53">
        <v>50000</v>
      </c>
      <c r="I51" s="53"/>
      <c r="J51" s="53"/>
      <c r="K51" s="4"/>
      <c r="L51" s="4"/>
    </row>
    <row r="52" spans="1:12" s="2" customFormat="1" ht="14.25" customHeight="1" x14ac:dyDescent="0.2">
      <c r="A52" s="37" t="s">
        <v>82</v>
      </c>
      <c r="B52" s="56">
        <v>3107765</v>
      </c>
      <c r="C52" s="53">
        <f t="shared" si="2"/>
        <v>3387765</v>
      </c>
      <c r="D52" s="53">
        <v>438000</v>
      </c>
      <c r="E52" s="53">
        <f>M125*0.78</f>
        <v>282656</v>
      </c>
      <c r="F52" s="53">
        <v>150000</v>
      </c>
      <c r="G52" s="46"/>
      <c r="H52" s="53">
        <v>2470000</v>
      </c>
      <c r="I52" s="53">
        <f>M125*0.13</f>
        <v>47109</v>
      </c>
      <c r="J52" s="53"/>
      <c r="K52" s="4"/>
      <c r="L52" s="4"/>
    </row>
    <row r="53" spans="1:12" s="2" customFormat="1" ht="14.25" customHeight="1" x14ac:dyDescent="0.2">
      <c r="A53" s="37" t="s">
        <v>81</v>
      </c>
      <c r="B53" s="56">
        <v>670234</v>
      </c>
      <c r="C53" s="53">
        <f t="shared" si="2"/>
        <v>532166</v>
      </c>
      <c r="D53" s="53"/>
      <c r="E53" s="53">
        <f>M126*0.78</f>
        <v>456142</v>
      </c>
      <c r="F53" s="53"/>
      <c r="G53" s="46"/>
      <c r="H53" s="53"/>
      <c r="I53" s="53">
        <f>M126*0.13</f>
        <v>76024</v>
      </c>
      <c r="J53" s="53"/>
      <c r="K53" s="4"/>
      <c r="L53" s="4"/>
    </row>
    <row r="54" spans="1:12" s="2" customFormat="1" ht="14.25" customHeight="1" x14ac:dyDescent="0.2">
      <c r="A54" s="37" t="s">
        <v>84</v>
      </c>
      <c r="B54" s="56">
        <v>1046500</v>
      </c>
      <c r="C54" s="53">
        <f>SUM(D54:I54)</f>
        <v>1183000</v>
      </c>
      <c r="D54" s="53"/>
      <c r="E54" s="53">
        <f>M128*0.78</f>
        <v>1014000</v>
      </c>
      <c r="F54" s="53"/>
      <c r="G54" s="46"/>
      <c r="H54" s="53"/>
      <c r="I54" s="53">
        <f>M128*0.13</f>
        <v>169000</v>
      </c>
      <c r="J54" s="53"/>
      <c r="K54" s="4"/>
      <c r="L54" s="4"/>
    </row>
    <row r="55" spans="1:12" s="2" customFormat="1" ht="14.25" customHeight="1" x14ac:dyDescent="0.2">
      <c r="A55" s="37" t="s">
        <v>115</v>
      </c>
      <c r="B55" s="56">
        <v>522400</v>
      </c>
      <c r="C55" s="53">
        <f>SUM(D55:I55)</f>
        <v>493408</v>
      </c>
      <c r="D55" s="53">
        <v>383408</v>
      </c>
      <c r="E55" s="53"/>
      <c r="F55" s="53"/>
      <c r="G55" s="46"/>
      <c r="H55" s="53">
        <v>110000</v>
      </c>
      <c r="I55" s="53"/>
      <c r="J55" s="53"/>
      <c r="K55" s="4"/>
      <c r="L55" s="4"/>
    </row>
    <row r="56" spans="1:12" s="2" customFormat="1" ht="14.25" customHeight="1" x14ac:dyDescent="0.2">
      <c r="A56" s="37" t="s">
        <v>83</v>
      </c>
      <c r="B56" s="56">
        <v>926598</v>
      </c>
      <c r="C56" s="53">
        <f t="shared" si="2"/>
        <v>1016339</v>
      </c>
      <c r="D56" s="53"/>
      <c r="E56" s="53">
        <f>M127*0.78</f>
        <v>871148</v>
      </c>
      <c r="F56" s="53"/>
      <c r="G56" s="46"/>
      <c r="H56" s="53"/>
      <c r="I56" s="53">
        <f>M127*0.13</f>
        <v>145191</v>
      </c>
      <c r="J56" s="53"/>
      <c r="K56" s="4"/>
      <c r="L56" s="4"/>
    </row>
    <row r="57" spans="1:12" s="2" customFormat="1" ht="14.25" customHeight="1" x14ac:dyDescent="0.2">
      <c r="A57" s="37" t="s">
        <v>66</v>
      </c>
      <c r="B57" s="56">
        <v>1157708</v>
      </c>
      <c r="C57" s="53">
        <f>E57+I57</f>
        <v>1149414</v>
      </c>
      <c r="D57" s="53"/>
      <c r="E57" s="53">
        <f>M130*0.78</f>
        <v>985212</v>
      </c>
      <c r="F57" s="53"/>
      <c r="G57" s="46"/>
      <c r="H57" s="53"/>
      <c r="I57" s="53">
        <f>M130*0.13</f>
        <v>164202</v>
      </c>
      <c r="J57" s="53"/>
      <c r="K57" s="4"/>
      <c r="L57" s="4"/>
    </row>
    <row r="58" spans="1:12" s="2" customFormat="1" ht="14.25" customHeight="1" x14ac:dyDescent="0.2">
      <c r="A58" s="35" t="s">
        <v>85</v>
      </c>
      <c r="B58" s="58">
        <v>20000</v>
      </c>
      <c r="C58" s="58">
        <f>SUM(D58:I58)</f>
        <v>95000</v>
      </c>
      <c r="D58" s="58">
        <v>95000</v>
      </c>
      <c r="E58" s="58"/>
      <c r="F58" s="58"/>
      <c r="G58" s="46"/>
      <c r="H58" s="58"/>
      <c r="I58" s="58"/>
      <c r="J58" s="58"/>
      <c r="K58" s="4"/>
      <c r="L58" s="4"/>
    </row>
    <row r="59" spans="1:12" s="2" customFormat="1" ht="14.25" customHeight="1" x14ac:dyDescent="0.2">
      <c r="A59" s="37" t="s">
        <v>86</v>
      </c>
      <c r="B59" s="53">
        <f>SUM(B60:B84)</f>
        <v>5493163</v>
      </c>
      <c r="C59" s="53">
        <f>SUM(C60:C84)</f>
        <v>5883443</v>
      </c>
      <c r="D59" s="53"/>
      <c r="E59" s="53"/>
      <c r="F59" s="53"/>
      <c r="G59" s="64"/>
      <c r="H59" s="53"/>
      <c r="I59" s="53"/>
      <c r="J59" s="53">
        <f>SUM(J60:J84)</f>
        <v>5883443</v>
      </c>
      <c r="K59" s="4"/>
      <c r="L59" s="4"/>
    </row>
    <row r="60" spans="1:12" s="2" customFormat="1" ht="14.25" customHeight="1" x14ac:dyDescent="0.2">
      <c r="A60" s="37" t="s">
        <v>61</v>
      </c>
      <c r="B60" s="65">
        <v>1847700</v>
      </c>
      <c r="C60" s="53">
        <f>M108*0.09</f>
        <v>1833600</v>
      </c>
      <c r="D60" s="53"/>
      <c r="E60" s="53"/>
      <c r="F60" s="53"/>
      <c r="G60" s="64"/>
      <c r="H60" s="53"/>
      <c r="I60" s="53"/>
      <c r="J60" s="53">
        <f>C60</f>
        <v>1833600</v>
      </c>
      <c r="K60" s="4"/>
      <c r="L60" s="4"/>
    </row>
    <row r="61" spans="1:12" s="2" customFormat="1" ht="14.25" customHeight="1" x14ac:dyDescent="0.2">
      <c r="A61" s="37" t="s">
        <v>62</v>
      </c>
      <c r="B61" s="65">
        <v>33750</v>
      </c>
      <c r="C61" s="53">
        <f>M109*0.09</f>
        <v>33750</v>
      </c>
      <c r="D61" s="53"/>
      <c r="E61" s="53"/>
      <c r="F61" s="53"/>
      <c r="G61" s="64"/>
      <c r="H61" s="53"/>
      <c r="I61" s="53"/>
      <c r="J61" s="53">
        <f>C61</f>
        <v>33750</v>
      </c>
      <c r="K61" s="4"/>
      <c r="L61" s="4"/>
    </row>
    <row r="62" spans="1:12" s="2" customFormat="1" ht="14.25" customHeight="1" x14ac:dyDescent="0.2">
      <c r="A62" s="37" t="s">
        <v>63</v>
      </c>
      <c r="B62" s="65">
        <v>328756</v>
      </c>
      <c r="C62" s="53">
        <f>M110*0.09</f>
        <v>331520</v>
      </c>
      <c r="D62" s="53"/>
      <c r="E62" s="53"/>
      <c r="F62" s="53"/>
      <c r="G62" s="64"/>
      <c r="H62" s="53"/>
      <c r="I62" s="53"/>
      <c r="J62" s="53">
        <f t="shared" ref="J62:J84" si="6">C62</f>
        <v>331520</v>
      </c>
      <c r="K62" s="4"/>
      <c r="L62" s="4"/>
    </row>
    <row r="63" spans="1:12" s="2" customFormat="1" ht="14.25" customHeight="1" x14ac:dyDescent="0.2">
      <c r="A63" s="37" t="s">
        <v>87</v>
      </c>
      <c r="B63" s="65">
        <v>2136480</v>
      </c>
      <c r="C63" s="53">
        <f>M111</f>
        <v>2004742</v>
      </c>
      <c r="D63" s="53"/>
      <c r="E63" s="53"/>
      <c r="F63" s="53"/>
      <c r="G63" s="66"/>
      <c r="H63" s="53"/>
      <c r="I63" s="53"/>
      <c r="J63" s="53">
        <f>C63</f>
        <v>2004742</v>
      </c>
      <c r="K63" s="4"/>
      <c r="L63" s="4"/>
    </row>
    <row r="64" spans="1:12" s="2" customFormat="1" ht="14.25" customHeight="1" x14ac:dyDescent="0.2">
      <c r="A64" s="37" t="s">
        <v>65</v>
      </c>
      <c r="B64" s="65">
        <v>63864</v>
      </c>
      <c r="C64" s="53">
        <f>M112*0.09</f>
        <v>73705</v>
      </c>
      <c r="D64" s="53"/>
      <c r="E64" s="53"/>
      <c r="F64" s="53"/>
      <c r="G64" s="67"/>
      <c r="H64" s="53"/>
      <c r="I64" s="53"/>
      <c r="J64" s="53">
        <f t="shared" si="6"/>
        <v>73705</v>
      </c>
      <c r="K64" s="4"/>
      <c r="L64" s="4"/>
    </row>
    <row r="65" spans="1:18" s="2" customFormat="1" ht="14.25" customHeight="1" x14ac:dyDescent="0.2">
      <c r="A65" s="37" t="s">
        <v>67</v>
      </c>
      <c r="B65" s="65">
        <v>139786</v>
      </c>
      <c r="C65" s="53">
        <f>M113*0.09</f>
        <v>141360</v>
      </c>
      <c r="D65" s="53"/>
      <c r="E65" s="53"/>
      <c r="F65" s="53"/>
      <c r="G65" s="67"/>
      <c r="H65" s="53"/>
      <c r="I65" s="53"/>
      <c r="J65" s="53">
        <f t="shared" si="6"/>
        <v>141360</v>
      </c>
      <c r="K65" s="4"/>
      <c r="L65" s="4"/>
    </row>
    <row r="66" spans="1:18" s="2" customFormat="1" ht="14.25" customHeight="1" x14ac:dyDescent="0.2">
      <c r="A66" s="37" t="s">
        <v>68</v>
      </c>
      <c r="B66" s="65">
        <v>18000</v>
      </c>
      <c r="C66" s="53">
        <f t="shared" ref="C66:C74" si="7">M114*0.09</f>
        <v>0</v>
      </c>
      <c r="D66" s="53"/>
      <c r="E66" s="53"/>
      <c r="F66" s="53"/>
      <c r="G66" s="67"/>
      <c r="H66" s="53"/>
      <c r="I66" s="53"/>
      <c r="J66" s="53">
        <f t="shared" si="6"/>
        <v>0</v>
      </c>
      <c r="K66" s="4"/>
      <c r="L66" s="4"/>
    </row>
    <row r="67" spans="1:18" s="2" customFormat="1" ht="14.25" customHeight="1" x14ac:dyDescent="0.2">
      <c r="A67" s="37" t="s">
        <v>69</v>
      </c>
      <c r="B67" s="65">
        <v>15300</v>
      </c>
      <c r="C67" s="53">
        <f t="shared" si="7"/>
        <v>15300</v>
      </c>
      <c r="D67" s="53"/>
      <c r="E67" s="53"/>
      <c r="F67" s="53"/>
      <c r="G67" s="67"/>
      <c r="H67" s="53"/>
      <c r="I67" s="53"/>
      <c r="J67" s="53">
        <f t="shared" si="6"/>
        <v>15300</v>
      </c>
      <c r="K67" s="4"/>
      <c r="L67" s="4"/>
    </row>
    <row r="68" spans="1:18" s="9" customFormat="1" ht="14.25" customHeight="1" x14ac:dyDescent="0.2">
      <c r="A68" s="37" t="s">
        <v>70</v>
      </c>
      <c r="B68" s="65">
        <v>59400</v>
      </c>
      <c r="C68" s="53">
        <f t="shared" si="7"/>
        <v>50760</v>
      </c>
      <c r="D68" s="53"/>
      <c r="E68" s="53"/>
      <c r="F68" s="53"/>
      <c r="G68" s="67"/>
      <c r="H68" s="53"/>
      <c r="I68" s="53"/>
      <c r="J68" s="53">
        <f t="shared" si="6"/>
        <v>50760</v>
      </c>
      <c r="K68" s="8"/>
      <c r="L68" s="8"/>
    </row>
    <row r="69" spans="1:18" s="9" customFormat="1" ht="14.25" customHeight="1" x14ac:dyDescent="0.2">
      <c r="A69" s="37" t="s">
        <v>71</v>
      </c>
      <c r="B69" s="65">
        <v>83700</v>
      </c>
      <c r="C69" s="53">
        <f t="shared" si="7"/>
        <v>82350</v>
      </c>
      <c r="D69" s="53"/>
      <c r="E69" s="53"/>
      <c r="F69" s="53"/>
      <c r="G69" s="67"/>
      <c r="H69" s="53"/>
      <c r="I69" s="53"/>
      <c r="J69" s="53">
        <f t="shared" si="6"/>
        <v>82350</v>
      </c>
      <c r="K69" s="8"/>
      <c r="L69" s="8"/>
    </row>
    <row r="70" spans="1:18" s="9" customFormat="1" ht="14.25" customHeight="1" x14ac:dyDescent="0.2">
      <c r="A70" s="37" t="s">
        <v>88</v>
      </c>
      <c r="B70" s="65">
        <v>10872</v>
      </c>
      <c r="C70" s="53">
        <f t="shared" si="7"/>
        <v>13500</v>
      </c>
      <c r="D70" s="53"/>
      <c r="E70" s="53"/>
      <c r="F70" s="53"/>
      <c r="G70" s="67"/>
      <c r="H70" s="53"/>
      <c r="I70" s="53"/>
      <c r="J70" s="53">
        <f t="shared" si="6"/>
        <v>13500</v>
      </c>
      <c r="K70" s="8"/>
      <c r="L70" s="8"/>
    </row>
    <row r="71" spans="1:18" s="2" customFormat="1" ht="14.25" customHeight="1" x14ac:dyDescent="0.2">
      <c r="A71" s="37" t="s">
        <v>73</v>
      </c>
      <c r="B71" s="65">
        <v>45900</v>
      </c>
      <c r="C71" s="53">
        <f t="shared" si="7"/>
        <v>46800</v>
      </c>
      <c r="D71" s="53"/>
      <c r="E71" s="53"/>
      <c r="F71" s="53"/>
      <c r="G71" s="67"/>
      <c r="H71" s="53"/>
      <c r="I71" s="53"/>
      <c r="J71" s="53">
        <f t="shared" si="6"/>
        <v>46800</v>
      </c>
      <c r="K71" s="4"/>
      <c r="L71" s="4"/>
      <c r="N71" s="10"/>
      <c r="O71" s="10"/>
      <c r="P71" s="10"/>
      <c r="Q71" s="10"/>
      <c r="R71" s="10"/>
    </row>
    <row r="72" spans="1:18" s="2" customFormat="1" ht="14.25" customHeight="1" x14ac:dyDescent="0.2">
      <c r="A72" s="37" t="s">
        <v>74</v>
      </c>
      <c r="B72" s="65">
        <v>0</v>
      </c>
      <c r="C72" s="53">
        <f t="shared" si="7"/>
        <v>0</v>
      </c>
      <c r="D72" s="53"/>
      <c r="E72" s="53"/>
      <c r="F72" s="53"/>
      <c r="G72" s="67"/>
      <c r="H72" s="53"/>
      <c r="I72" s="53"/>
      <c r="J72" s="53">
        <f t="shared" si="6"/>
        <v>0</v>
      </c>
      <c r="K72" s="4"/>
      <c r="L72" s="4"/>
      <c r="N72" s="11"/>
      <c r="O72" s="12"/>
      <c r="P72" s="11"/>
      <c r="Q72" s="11"/>
      <c r="R72" s="10"/>
    </row>
    <row r="73" spans="1:18" s="2" customFormat="1" ht="14.25" customHeight="1" x14ac:dyDescent="0.2">
      <c r="A73" s="37" t="s">
        <v>76</v>
      </c>
      <c r="B73" s="65">
        <v>30645</v>
      </c>
      <c r="C73" s="53">
        <f t="shared" si="7"/>
        <v>32666</v>
      </c>
      <c r="D73" s="53"/>
      <c r="E73" s="53"/>
      <c r="F73" s="53"/>
      <c r="G73" s="67"/>
      <c r="H73" s="53"/>
      <c r="I73" s="53"/>
      <c r="J73" s="53">
        <f t="shared" si="6"/>
        <v>32666</v>
      </c>
      <c r="K73" s="4"/>
      <c r="L73" s="4"/>
    </row>
    <row r="74" spans="1:18" s="2" customFormat="1" ht="14.25" customHeight="1" x14ac:dyDescent="0.2">
      <c r="A74" s="37" t="s">
        <v>77</v>
      </c>
      <c r="B74" s="65">
        <v>46629</v>
      </c>
      <c r="C74" s="53">
        <f t="shared" si="7"/>
        <v>46629</v>
      </c>
      <c r="D74" s="53"/>
      <c r="E74" s="53"/>
      <c r="F74" s="53"/>
      <c r="G74" s="67"/>
      <c r="H74" s="53"/>
      <c r="I74" s="53"/>
      <c r="J74" s="53">
        <f t="shared" si="6"/>
        <v>46629</v>
      </c>
      <c r="K74" s="4"/>
      <c r="L74" s="4"/>
    </row>
    <row r="75" spans="1:18" s="2" customFormat="1" ht="14.25" customHeight="1" x14ac:dyDescent="0.2">
      <c r="A75" s="37" t="s">
        <v>78</v>
      </c>
      <c r="B75" s="65">
        <v>50839</v>
      </c>
      <c r="C75" s="53">
        <v>0</v>
      </c>
      <c r="D75" s="53"/>
      <c r="E75" s="53"/>
      <c r="F75" s="53"/>
      <c r="G75" s="67"/>
      <c r="H75" s="53"/>
      <c r="I75" s="53"/>
      <c r="J75" s="53">
        <f t="shared" si="6"/>
        <v>0</v>
      </c>
      <c r="K75" s="4"/>
      <c r="L75" s="4"/>
    </row>
    <row r="76" spans="1:18" s="2" customFormat="1" ht="14.25" customHeight="1" x14ac:dyDescent="0.2">
      <c r="A76" s="37" t="s">
        <v>90</v>
      </c>
      <c r="B76" s="65">
        <v>5614</v>
      </c>
      <c r="C76" s="53">
        <f>M125*0.09</f>
        <v>32614</v>
      </c>
      <c r="D76" s="53"/>
      <c r="E76" s="53"/>
      <c r="F76" s="53"/>
      <c r="G76" s="67"/>
      <c r="H76" s="53"/>
      <c r="I76" s="53"/>
      <c r="J76" s="53">
        <f t="shared" si="6"/>
        <v>32614</v>
      </c>
      <c r="K76" s="4"/>
      <c r="L76" s="4"/>
    </row>
    <row r="77" spans="1:18" s="2" customFormat="1" ht="14.25" customHeight="1" x14ac:dyDescent="0.2">
      <c r="A77" s="37" t="s">
        <v>89</v>
      </c>
      <c r="B77" s="65">
        <v>200000</v>
      </c>
      <c r="C77" s="53">
        <f>M123</f>
        <v>200000</v>
      </c>
      <c r="D77" s="53"/>
      <c r="E77" s="53"/>
      <c r="F77" s="53"/>
      <c r="G77" s="67"/>
      <c r="H77" s="53"/>
      <c r="I77" s="53"/>
      <c r="J77" s="53">
        <f t="shared" si="6"/>
        <v>200000</v>
      </c>
      <c r="K77" s="4"/>
      <c r="L77" s="4"/>
    </row>
    <row r="78" spans="1:18" s="2" customFormat="1" ht="14.25" customHeight="1" x14ac:dyDescent="0.2">
      <c r="A78" s="37" t="s">
        <v>125</v>
      </c>
      <c r="B78" s="65">
        <v>0</v>
      </c>
      <c r="C78" s="53">
        <f>M124</f>
        <v>560320</v>
      </c>
      <c r="D78" s="53"/>
      <c r="E78" s="53"/>
      <c r="F78" s="53"/>
      <c r="G78" s="67"/>
      <c r="H78" s="53"/>
      <c r="I78" s="53"/>
      <c r="J78" s="53">
        <f t="shared" si="6"/>
        <v>560320</v>
      </c>
      <c r="K78" s="4"/>
      <c r="L78" s="4"/>
    </row>
    <row r="79" spans="1:18" s="2" customFormat="1" ht="14.25" customHeight="1" x14ac:dyDescent="0.2">
      <c r="A79" s="37" t="s">
        <v>81</v>
      </c>
      <c r="B79" s="65">
        <v>66287</v>
      </c>
      <c r="C79" s="53">
        <f>M126*0.09</f>
        <v>52632</v>
      </c>
      <c r="D79" s="53"/>
      <c r="E79" s="53"/>
      <c r="F79" s="53"/>
      <c r="G79" s="67"/>
      <c r="H79" s="53"/>
      <c r="I79" s="53"/>
      <c r="J79" s="53">
        <f t="shared" si="6"/>
        <v>52632</v>
      </c>
      <c r="K79" s="4"/>
      <c r="L79" s="4"/>
    </row>
    <row r="80" spans="1:18" s="2" customFormat="1" ht="14.25" customHeight="1" x14ac:dyDescent="0.2">
      <c r="A80" s="37" t="s">
        <v>91</v>
      </c>
      <c r="B80" s="65">
        <v>103500</v>
      </c>
      <c r="C80" s="53">
        <f>M128*0.09</f>
        <v>117000</v>
      </c>
      <c r="D80" s="53"/>
      <c r="E80" s="53"/>
      <c r="F80" s="53"/>
      <c r="G80" s="67"/>
      <c r="H80" s="53"/>
      <c r="I80" s="53"/>
      <c r="J80" s="53">
        <f t="shared" si="6"/>
        <v>117000</v>
      </c>
      <c r="K80" s="4"/>
      <c r="L80" s="4"/>
    </row>
    <row r="81" spans="1:12" s="2" customFormat="1" ht="14.25" customHeight="1" x14ac:dyDescent="0.2">
      <c r="A81" s="37" t="s">
        <v>92</v>
      </c>
      <c r="B81" s="68">
        <v>0</v>
      </c>
      <c r="C81" s="53">
        <f>M129*0.09</f>
        <v>0</v>
      </c>
      <c r="D81" s="53"/>
      <c r="E81" s="53"/>
      <c r="F81" s="53"/>
      <c r="G81" s="67"/>
      <c r="H81" s="53"/>
      <c r="I81" s="53"/>
      <c r="J81" s="53">
        <f t="shared" si="6"/>
        <v>0</v>
      </c>
      <c r="K81" s="4"/>
      <c r="L81" s="4"/>
    </row>
    <row r="82" spans="1:12" s="2" customFormat="1" ht="14.25" customHeight="1" x14ac:dyDescent="0.2">
      <c r="A82" s="37" t="s">
        <v>83</v>
      </c>
      <c r="B82" s="65">
        <v>91642</v>
      </c>
      <c r="C82" s="53">
        <f>M127*0.09</f>
        <v>100517</v>
      </c>
      <c r="D82" s="53"/>
      <c r="E82" s="53"/>
      <c r="F82" s="53"/>
      <c r="G82" s="67"/>
      <c r="H82" s="53"/>
      <c r="I82" s="53"/>
      <c r="J82" s="53">
        <f t="shared" si="6"/>
        <v>100517</v>
      </c>
      <c r="K82" s="4"/>
      <c r="L82" s="4"/>
    </row>
    <row r="83" spans="1:12" s="2" customFormat="1" ht="14.25" customHeight="1" x14ac:dyDescent="0.2">
      <c r="A83" s="37" t="s">
        <v>66</v>
      </c>
      <c r="B83" s="65">
        <v>114499</v>
      </c>
      <c r="C83" s="53">
        <f>M130*0.09</f>
        <v>113678</v>
      </c>
      <c r="D83" s="53"/>
      <c r="E83" s="53"/>
      <c r="F83" s="53"/>
      <c r="G83" s="67"/>
      <c r="H83" s="53"/>
      <c r="I83" s="53"/>
      <c r="J83" s="53">
        <f t="shared" si="6"/>
        <v>113678</v>
      </c>
      <c r="K83" s="4"/>
      <c r="L83" s="4"/>
    </row>
    <row r="84" spans="1:12" s="2" customFormat="1" ht="14.25" customHeight="1" x14ac:dyDescent="0.2">
      <c r="A84" s="35" t="s">
        <v>85</v>
      </c>
      <c r="B84" s="74">
        <v>0</v>
      </c>
      <c r="C84" s="58">
        <f>M131*0.09</f>
        <v>0</v>
      </c>
      <c r="D84" s="58"/>
      <c r="E84" s="58"/>
      <c r="F84" s="58"/>
      <c r="G84" s="67"/>
      <c r="H84" s="58"/>
      <c r="I84" s="58"/>
      <c r="J84" s="58">
        <f t="shared" si="6"/>
        <v>0</v>
      </c>
      <c r="K84" s="4"/>
      <c r="L84" s="4"/>
    </row>
    <row r="85" spans="1:12" s="2" customFormat="1" ht="14.25" customHeight="1" x14ac:dyDescent="0.2">
      <c r="A85" s="37" t="s">
        <v>45</v>
      </c>
      <c r="B85" s="46">
        <f>B31+B59</f>
        <v>63928643</v>
      </c>
      <c r="C85" s="46">
        <f>C31+C59</f>
        <v>67489258</v>
      </c>
      <c r="D85" s="46">
        <f>D31</f>
        <v>15782168</v>
      </c>
      <c r="E85" s="46">
        <f>E31</f>
        <v>27025969</v>
      </c>
      <c r="F85" s="46">
        <f>F31</f>
        <v>168400</v>
      </c>
      <c r="G85" s="46"/>
      <c r="H85" s="46">
        <f>H31</f>
        <v>14124950</v>
      </c>
      <c r="I85" s="46">
        <f>I31</f>
        <v>4504328</v>
      </c>
      <c r="J85" s="46">
        <f>J59</f>
        <v>5883443</v>
      </c>
      <c r="K85" s="4">
        <f>SUM(D85:J85)</f>
        <v>67489258</v>
      </c>
      <c r="L85" s="4"/>
    </row>
    <row r="86" spans="1:12" s="2" customFormat="1" ht="14.25" customHeight="1" x14ac:dyDescent="0.2">
      <c r="A86" s="39" t="s">
        <v>114</v>
      </c>
      <c r="B86" s="46">
        <f>B29-B85</f>
        <v>74497</v>
      </c>
      <c r="C86" s="46">
        <f>C29-C85</f>
        <v>-2000182</v>
      </c>
      <c r="D86" s="46">
        <f>D29-D85</f>
        <v>-15047168</v>
      </c>
      <c r="E86" s="46">
        <f>E29-E85</f>
        <v>-4118969</v>
      </c>
      <c r="F86" s="46">
        <f>F29-F85</f>
        <v>1631600</v>
      </c>
      <c r="G86" s="46"/>
      <c r="H86" s="46">
        <f>H29-H85</f>
        <v>17368616</v>
      </c>
      <c r="I86" s="46">
        <f>I25-I85</f>
        <v>-4504328</v>
      </c>
      <c r="J86" s="46">
        <f>J29-J85</f>
        <v>2670067</v>
      </c>
      <c r="K86" s="4">
        <f>SUM(D86:J86)</f>
        <v>-2000182</v>
      </c>
      <c r="L86" s="4"/>
    </row>
    <row r="87" spans="1:12" s="2" customFormat="1" ht="14.25" customHeight="1" x14ac:dyDescent="0.2">
      <c r="A87" s="39" t="s">
        <v>112</v>
      </c>
      <c r="B87" s="70">
        <v>0</v>
      </c>
      <c r="C87" s="46">
        <v>0</v>
      </c>
      <c r="D87" s="46">
        <v>0</v>
      </c>
      <c r="E87" s="46">
        <v>0</v>
      </c>
      <c r="F87" s="46">
        <v>0</v>
      </c>
      <c r="G87" s="46"/>
      <c r="H87" s="46">
        <v>0</v>
      </c>
      <c r="I87" s="46">
        <v>0</v>
      </c>
      <c r="J87" s="46">
        <v>0</v>
      </c>
      <c r="K87" s="4"/>
      <c r="L87" s="4"/>
    </row>
    <row r="88" spans="1:12" s="2" customFormat="1" ht="14.25" customHeight="1" x14ac:dyDescent="0.2">
      <c r="A88" s="39" t="s">
        <v>113</v>
      </c>
      <c r="B88" s="71">
        <f>B86+B87</f>
        <v>74497</v>
      </c>
      <c r="C88" s="71">
        <f>C86+C87</f>
        <v>-2000182</v>
      </c>
      <c r="D88" s="72">
        <f>D86+D87</f>
        <v>-15047168</v>
      </c>
      <c r="E88" s="46">
        <f>E86+E87</f>
        <v>-4118969</v>
      </c>
      <c r="F88" s="46">
        <f>F86+F87</f>
        <v>1631600</v>
      </c>
      <c r="G88" s="46"/>
      <c r="H88" s="46">
        <f>H86+H87</f>
        <v>17368616</v>
      </c>
      <c r="I88" s="46">
        <f>I86+I87</f>
        <v>-4504328</v>
      </c>
      <c r="J88" s="46">
        <f>J86+J87</f>
        <v>2670067</v>
      </c>
      <c r="K88" s="4">
        <f>SUM(D88:J88)</f>
        <v>-2000182</v>
      </c>
      <c r="L88" s="4"/>
    </row>
    <row r="89" spans="1:12" s="2" customFormat="1" ht="14.25" customHeight="1" x14ac:dyDescent="0.2">
      <c r="A89" s="38" t="s">
        <v>93</v>
      </c>
      <c r="B89" s="62"/>
      <c r="C89" s="61"/>
      <c r="D89" s="61"/>
      <c r="E89" s="61"/>
      <c r="F89" s="61"/>
      <c r="G89" s="46"/>
      <c r="H89" s="61"/>
      <c r="I89" s="61"/>
      <c r="J89" s="61"/>
      <c r="K89" s="4"/>
      <c r="L89" s="4"/>
    </row>
    <row r="90" spans="1:12" s="2" customFormat="1" ht="14.25" customHeight="1" x14ac:dyDescent="0.2">
      <c r="A90" s="38" t="s">
        <v>94</v>
      </c>
      <c r="B90" s="63"/>
      <c r="C90" s="58"/>
      <c r="D90" s="58"/>
      <c r="E90" s="58"/>
      <c r="F90" s="58"/>
      <c r="G90" s="46"/>
      <c r="H90" s="58"/>
      <c r="I90" s="58"/>
      <c r="J90" s="58"/>
      <c r="K90" s="4"/>
      <c r="L90" s="4"/>
    </row>
    <row r="91" spans="1:12" s="2" customFormat="1" ht="14.25" customHeight="1" x14ac:dyDescent="0.2">
      <c r="A91" s="38" t="s">
        <v>46</v>
      </c>
      <c r="B91" s="70">
        <v>0</v>
      </c>
      <c r="C91" s="46">
        <v>0</v>
      </c>
      <c r="D91" s="46">
        <v>0</v>
      </c>
      <c r="E91" s="46">
        <v>0</v>
      </c>
      <c r="F91" s="46">
        <v>0</v>
      </c>
      <c r="G91" s="46"/>
      <c r="H91" s="46">
        <v>0</v>
      </c>
      <c r="I91" s="46">
        <v>0</v>
      </c>
      <c r="J91" s="46">
        <v>0</v>
      </c>
      <c r="K91" s="4"/>
      <c r="L91" s="4"/>
    </row>
    <row r="92" spans="1:12" s="2" customFormat="1" ht="14.25" customHeight="1" x14ac:dyDescent="0.2">
      <c r="A92" s="37" t="s">
        <v>95</v>
      </c>
      <c r="B92" s="70"/>
      <c r="C92" s="46"/>
      <c r="D92" s="46"/>
      <c r="E92" s="46"/>
      <c r="F92" s="46"/>
      <c r="G92" s="46"/>
      <c r="H92" s="46"/>
      <c r="I92" s="46"/>
      <c r="J92" s="46"/>
      <c r="K92" s="4"/>
      <c r="L92" s="4"/>
    </row>
    <row r="93" spans="1:12" s="2" customFormat="1" ht="14.25" customHeight="1" x14ac:dyDescent="0.2">
      <c r="A93" s="39" t="s">
        <v>97</v>
      </c>
      <c r="B93" s="70"/>
      <c r="C93" s="46">
        <v>0</v>
      </c>
      <c r="D93" s="46">
        <v>0</v>
      </c>
      <c r="E93" s="46">
        <v>0</v>
      </c>
      <c r="F93" s="46">
        <v>0</v>
      </c>
      <c r="G93" s="46"/>
      <c r="H93" s="46">
        <v>0</v>
      </c>
      <c r="I93" s="46">
        <v>0</v>
      </c>
      <c r="J93" s="46">
        <v>0</v>
      </c>
      <c r="K93" s="4"/>
      <c r="L93" s="4"/>
    </row>
    <row r="94" spans="1:12" s="2" customFormat="1" ht="14.25" customHeight="1" x14ac:dyDescent="0.2">
      <c r="A94" s="39" t="s">
        <v>106</v>
      </c>
      <c r="B94" s="70">
        <v>0</v>
      </c>
      <c r="C94" s="46">
        <f>C90-C93</f>
        <v>0</v>
      </c>
      <c r="D94" s="46">
        <f>D90-D93</f>
        <v>0</v>
      </c>
      <c r="E94" s="46">
        <f>E90-E93</f>
        <v>0</v>
      </c>
      <c r="F94" s="46">
        <f>F90-F93</f>
        <v>0</v>
      </c>
      <c r="G94" s="46"/>
      <c r="H94" s="46">
        <f>H90-H93</f>
        <v>0</v>
      </c>
      <c r="I94" s="46">
        <f>I90-I93</f>
        <v>0</v>
      </c>
      <c r="J94" s="46">
        <f>J90-J93</f>
        <v>0</v>
      </c>
      <c r="K94" s="4"/>
      <c r="L94" s="4"/>
    </row>
    <row r="95" spans="1:12" s="2" customFormat="1" ht="14.25" customHeight="1" x14ac:dyDescent="0.2">
      <c r="A95" s="39" t="s">
        <v>96</v>
      </c>
      <c r="B95" s="46">
        <f>B88+B94</f>
        <v>74497</v>
      </c>
      <c r="C95" s="46">
        <f>C88+C94</f>
        <v>-2000182</v>
      </c>
      <c r="D95" s="46">
        <f>D88+D94</f>
        <v>-15047168</v>
      </c>
      <c r="E95" s="46">
        <f>E88+E94</f>
        <v>-4118969</v>
      </c>
      <c r="F95" s="46">
        <f>F88+F94</f>
        <v>1631600</v>
      </c>
      <c r="G95" s="46"/>
      <c r="H95" s="46">
        <f>H88+F94</f>
        <v>17368616</v>
      </c>
      <c r="I95" s="46">
        <f>I88+I94</f>
        <v>-4504328</v>
      </c>
      <c r="J95" s="46">
        <f>J88+J94</f>
        <v>2670067</v>
      </c>
      <c r="K95" s="4">
        <f>SUM(D95:J95)</f>
        <v>-2000182</v>
      </c>
      <c r="L95" s="4"/>
    </row>
    <row r="96" spans="1:12" s="2" customFormat="1" ht="14.25" customHeight="1" x14ac:dyDescent="0.2">
      <c r="A96" s="45" t="s">
        <v>98</v>
      </c>
      <c r="B96" s="69">
        <v>135361511</v>
      </c>
      <c r="C96" s="46">
        <v>133104709</v>
      </c>
      <c r="D96" s="46"/>
      <c r="E96" s="46"/>
      <c r="F96" s="46"/>
      <c r="G96" s="46"/>
      <c r="H96" s="46"/>
      <c r="I96" s="46"/>
      <c r="J96" s="46"/>
      <c r="K96" s="4"/>
      <c r="L96" s="4"/>
    </row>
    <row r="97" spans="1:17" s="2" customFormat="1" ht="14.25" customHeight="1" x14ac:dyDescent="0.2">
      <c r="A97" s="45" t="s">
        <v>99</v>
      </c>
      <c r="B97" s="69">
        <v>135436008</v>
      </c>
      <c r="C97" s="46">
        <f>C95+C96</f>
        <v>131104527</v>
      </c>
      <c r="D97" s="46"/>
      <c r="E97" s="46"/>
      <c r="F97" s="46"/>
      <c r="G97" s="46"/>
      <c r="H97" s="46"/>
      <c r="I97" s="46"/>
      <c r="J97" s="46"/>
      <c r="K97" s="4"/>
      <c r="L97" s="4"/>
    </row>
    <row r="98" spans="1:17" s="2" customFormat="1" ht="14.25" customHeight="1" x14ac:dyDescent="0.2">
      <c r="A98" s="37" t="s">
        <v>100</v>
      </c>
      <c r="B98" s="62"/>
      <c r="C98" s="61"/>
      <c r="D98" s="61"/>
      <c r="E98" s="61"/>
      <c r="F98" s="61"/>
      <c r="G98" s="46"/>
      <c r="H98" s="61"/>
      <c r="I98" s="61"/>
      <c r="J98" s="61"/>
      <c r="K98" s="4"/>
      <c r="L98" s="4"/>
    </row>
    <row r="99" spans="1:17" s="2" customFormat="1" ht="14.25" customHeight="1" x14ac:dyDescent="0.2">
      <c r="A99" s="37" t="s">
        <v>103</v>
      </c>
      <c r="B99" s="54">
        <v>13825800</v>
      </c>
      <c r="C99" s="54">
        <v>14553000</v>
      </c>
      <c r="D99" s="53"/>
      <c r="E99" s="53">
        <f>C99</f>
        <v>14553000</v>
      </c>
      <c r="F99" s="53"/>
      <c r="G99" s="46"/>
      <c r="H99" s="53"/>
      <c r="I99" s="53"/>
      <c r="J99" s="53"/>
      <c r="K99" s="4"/>
      <c r="L99" s="4"/>
    </row>
    <row r="100" spans="1:17" s="2" customFormat="1" ht="14.25" customHeight="1" x14ac:dyDescent="0.2">
      <c r="A100" s="37" t="s">
        <v>107</v>
      </c>
      <c r="B100" s="54">
        <v>13825800</v>
      </c>
      <c r="C100" s="54">
        <v>14553000</v>
      </c>
      <c r="D100" s="53"/>
      <c r="E100" s="53">
        <f>C100</f>
        <v>14553000</v>
      </c>
      <c r="F100" s="53"/>
      <c r="G100" s="46"/>
      <c r="H100" s="53"/>
      <c r="I100" s="53"/>
      <c r="J100" s="53"/>
      <c r="K100" s="4"/>
      <c r="L100" s="4"/>
    </row>
    <row r="101" spans="1:17" s="2" customFormat="1" ht="14.25" customHeight="1" x14ac:dyDescent="0.2">
      <c r="A101" s="44" t="s">
        <v>104</v>
      </c>
      <c r="B101" s="53">
        <v>-13825800</v>
      </c>
      <c r="C101" s="53">
        <v>-14553000</v>
      </c>
      <c r="D101" s="53"/>
      <c r="E101" s="53">
        <f>C101</f>
        <v>-14553000</v>
      </c>
      <c r="F101" s="53"/>
      <c r="G101" s="46"/>
      <c r="H101" s="53"/>
      <c r="I101" s="53"/>
      <c r="J101" s="53"/>
      <c r="K101" s="4"/>
      <c r="L101" s="4"/>
    </row>
    <row r="102" spans="1:17" s="2" customFormat="1" ht="14.25" customHeight="1" x14ac:dyDescent="0.2">
      <c r="A102" s="44" t="s">
        <v>105</v>
      </c>
      <c r="B102" s="58">
        <v>-13825800</v>
      </c>
      <c r="C102" s="53">
        <v>-14553000</v>
      </c>
      <c r="D102" s="58"/>
      <c r="E102" s="58">
        <f>C102</f>
        <v>-14553000</v>
      </c>
      <c r="F102" s="58"/>
      <c r="G102" s="46"/>
      <c r="H102" s="58"/>
      <c r="I102" s="58"/>
      <c r="J102" s="58"/>
      <c r="K102" s="4"/>
      <c r="L102" s="4"/>
    </row>
    <row r="103" spans="1:17" s="2" customFormat="1" ht="14.25" customHeight="1" x14ac:dyDescent="0.2">
      <c r="A103" s="39" t="s">
        <v>101</v>
      </c>
      <c r="B103" s="52">
        <v>0</v>
      </c>
      <c r="C103" s="46">
        <v>0</v>
      </c>
      <c r="D103" s="46"/>
      <c r="E103" s="46"/>
      <c r="F103" s="46"/>
      <c r="G103" s="46"/>
      <c r="H103" s="46"/>
      <c r="I103" s="46"/>
      <c r="J103" s="46"/>
      <c r="K103" s="4"/>
      <c r="L103" s="4"/>
    </row>
    <row r="104" spans="1:17" s="2" customFormat="1" ht="14.25" customHeight="1" x14ac:dyDescent="0.2">
      <c r="A104" s="39" t="s">
        <v>108</v>
      </c>
      <c r="B104" s="70">
        <v>0</v>
      </c>
      <c r="C104" s="46">
        <f ca="1">C104-C100</f>
        <v>0</v>
      </c>
      <c r="D104" s="46"/>
      <c r="E104" s="46"/>
      <c r="F104" s="46"/>
      <c r="G104" s="46"/>
      <c r="H104" s="46"/>
      <c r="I104" s="46"/>
      <c r="J104" s="46"/>
      <c r="K104" s="4"/>
      <c r="L104" s="4"/>
    </row>
    <row r="105" spans="1:17" s="2" customFormat="1" ht="14.25" customHeight="1" x14ac:dyDescent="0.2">
      <c r="A105" s="39" t="s">
        <v>109</v>
      </c>
      <c r="B105" s="70">
        <v>0</v>
      </c>
      <c r="C105" s="46">
        <v>0</v>
      </c>
      <c r="D105" s="46"/>
      <c r="E105" s="46"/>
      <c r="F105" s="46"/>
      <c r="G105" s="46"/>
      <c r="H105" s="46"/>
      <c r="I105" s="46"/>
      <c r="J105" s="46"/>
      <c r="K105" s="4"/>
      <c r="L105" s="4"/>
    </row>
    <row r="106" spans="1:17" s="2" customFormat="1" ht="14.25" customHeight="1" x14ac:dyDescent="0.2">
      <c r="A106" s="35" t="s">
        <v>102</v>
      </c>
      <c r="B106" s="69">
        <v>135436008</v>
      </c>
      <c r="C106" s="46">
        <f>C97</f>
        <v>131104527</v>
      </c>
      <c r="D106" s="46"/>
      <c r="E106" s="46"/>
      <c r="F106" s="46"/>
      <c r="G106" s="46"/>
      <c r="H106" s="46"/>
      <c r="I106" s="46"/>
      <c r="J106" s="46"/>
      <c r="K106" s="4">
        <f>SUM(D106:J106)</f>
        <v>0</v>
      </c>
      <c r="L106" s="4"/>
    </row>
    <row r="107" spans="1:17" s="2" customFormat="1" ht="14.25" customHeight="1" x14ac:dyDescent="0.2">
      <c r="A107" s="2" t="s">
        <v>42</v>
      </c>
      <c r="K107" s="4"/>
      <c r="L107" s="13" t="s">
        <v>4</v>
      </c>
      <c r="M107" s="14" t="s">
        <v>14</v>
      </c>
      <c r="O107" s="2" t="s">
        <v>18</v>
      </c>
      <c r="P107" s="15"/>
    </row>
    <row r="108" spans="1:17" s="2" customFormat="1" ht="14.25" customHeight="1" x14ac:dyDescent="0.2">
      <c r="A108" s="2" t="s">
        <v>121</v>
      </c>
      <c r="K108" s="4"/>
      <c r="L108" s="16" t="s">
        <v>6</v>
      </c>
      <c r="M108" s="17">
        <v>20373334</v>
      </c>
      <c r="N108" s="18"/>
      <c r="O108" s="19" t="s">
        <v>17</v>
      </c>
      <c r="P108" s="20">
        <v>0.91</v>
      </c>
      <c r="Q108" s="21" t="s">
        <v>18</v>
      </c>
    </row>
    <row r="109" spans="1:17" s="2" customFormat="1" ht="14.25" customHeight="1" x14ac:dyDescent="0.2">
      <c r="K109" s="4"/>
      <c r="L109" s="16" t="s">
        <v>117</v>
      </c>
      <c r="M109" s="17">
        <v>375000</v>
      </c>
      <c r="N109" s="18"/>
      <c r="O109" s="19"/>
      <c r="P109" s="20"/>
      <c r="Q109" s="21"/>
    </row>
    <row r="110" spans="1:17" s="2" customFormat="1" ht="14.25" customHeight="1" x14ac:dyDescent="0.2">
      <c r="K110" s="4"/>
      <c r="L110" s="16" t="s">
        <v>19</v>
      </c>
      <c r="M110" s="17">
        <v>3683561</v>
      </c>
      <c r="N110" s="18"/>
      <c r="O110" s="19" t="s">
        <v>15</v>
      </c>
      <c r="P110" s="20">
        <v>0.09</v>
      </c>
      <c r="Q110" s="21" t="s">
        <v>36</v>
      </c>
    </row>
    <row r="111" spans="1:17" s="2" customFormat="1" ht="14.25" customHeight="1" x14ac:dyDescent="0.2">
      <c r="K111" s="4"/>
      <c r="L111" s="16" t="s">
        <v>22</v>
      </c>
      <c r="M111" s="17">
        <v>2004742</v>
      </c>
      <c r="N111" s="18"/>
      <c r="O111" s="19"/>
      <c r="Q111" s="21"/>
    </row>
    <row r="112" spans="1:17" s="2" customFormat="1" ht="14.25" customHeight="1" x14ac:dyDescent="0.2">
      <c r="K112" s="4"/>
      <c r="L112" s="16" t="s">
        <v>5</v>
      </c>
      <c r="M112" s="17">
        <v>818940</v>
      </c>
      <c r="N112" s="18"/>
      <c r="O112" s="22"/>
      <c r="Q112" s="21" t="s">
        <v>37</v>
      </c>
    </row>
    <row r="113" spans="11:17" s="2" customFormat="1" ht="14.25" customHeight="1" x14ac:dyDescent="0.2">
      <c r="K113" s="4"/>
      <c r="L113" s="16" t="s">
        <v>7</v>
      </c>
      <c r="M113" s="17">
        <v>1570667</v>
      </c>
      <c r="N113" s="18"/>
      <c r="O113" s="22"/>
      <c r="P113" s="22"/>
      <c r="Q113" s="23"/>
    </row>
    <row r="114" spans="11:17" s="2" customFormat="1" ht="14.25" customHeight="1" x14ac:dyDescent="0.2">
      <c r="K114" s="4"/>
      <c r="L114" s="16" t="s">
        <v>8</v>
      </c>
      <c r="M114" s="17"/>
      <c r="N114" s="18"/>
      <c r="O114" s="22"/>
      <c r="P114" s="22"/>
      <c r="Q114" s="23"/>
    </row>
    <row r="115" spans="11:17" s="2" customFormat="1" ht="14.25" customHeight="1" x14ac:dyDescent="0.2">
      <c r="K115" s="4"/>
      <c r="L115" s="16" t="s">
        <v>9</v>
      </c>
      <c r="M115" s="17">
        <v>170000</v>
      </c>
      <c r="N115" s="18"/>
      <c r="O115" s="22"/>
      <c r="P115" s="22"/>
      <c r="Q115" s="23"/>
    </row>
    <row r="116" spans="11:17" s="2" customFormat="1" ht="14.25" customHeight="1" x14ac:dyDescent="0.2">
      <c r="K116" s="4"/>
      <c r="L116" s="16" t="s">
        <v>23</v>
      </c>
      <c r="M116" s="17">
        <v>564000</v>
      </c>
      <c r="N116" s="18"/>
      <c r="O116" s="22"/>
      <c r="P116" s="22"/>
      <c r="Q116" s="23"/>
    </row>
    <row r="117" spans="11:17" s="2" customFormat="1" ht="14.25" customHeight="1" x14ac:dyDescent="0.2">
      <c r="K117" s="4"/>
      <c r="L117" s="16" t="s">
        <v>10</v>
      </c>
      <c r="M117" s="17">
        <v>915000</v>
      </c>
      <c r="N117" s="18"/>
      <c r="O117" s="22"/>
      <c r="P117" s="22"/>
      <c r="Q117" s="23"/>
    </row>
    <row r="118" spans="11:17" s="2" customFormat="1" ht="14.25" customHeight="1" x14ac:dyDescent="0.2">
      <c r="K118" s="4" t="s">
        <v>21</v>
      </c>
      <c r="L118" s="16" t="s">
        <v>24</v>
      </c>
      <c r="M118" s="17">
        <v>150000</v>
      </c>
      <c r="N118" s="18"/>
      <c r="O118" s="22"/>
      <c r="P118" s="22"/>
      <c r="Q118" s="23"/>
    </row>
    <row r="119" spans="11:17" s="2" customFormat="1" ht="14.25" customHeight="1" x14ac:dyDescent="0.2">
      <c r="K119" s="4"/>
      <c r="L119" s="16" t="s">
        <v>25</v>
      </c>
      <c r="M119" s="17">
        <v>520000</v>
      </c>
      <c r="N119" s="18"/>
      <c r="O119" s="22"/>
      <c r="P119" s="22"/>
      <c r="Q119" s="23"/>
    </row>
    <row r="120" spans="11:17" s="2" customFormat="1" ht="14.25" customHeight="1" x14ac:dyDescent="0.2">
      <c r="K120" s="4"/>
      <c r="L120" s="16" t="s">
        <v>11</v>
      </c>
      <c r="M120" s="17"/>
      <c r="N120" s="18"/>
      <c r="O120" s="22"/>
      <c r="P120" s="22"/>
      <c r="Q120" s="23"/>
    </row>
    <row r="121" spans="11:17" s="2" customFormat="1" ht="14.25" customHeight="1" x14ac:dyDescent="0.2">
      <c r="K121" s="4"/>
      <c r="L121" s="16" t="s">
        <v>26</v>
      </c>
      <c r="M121" s="17">
        <v>362950</v>
      </c>
      <c r="N121" s="18"/>
      <c r="O121" s="22"/>
      <c r="P121" s="22"/>
      <c r="Q121" s="23"/>
    </row>
    <row r="122" spans="11:17" s="2" customFormat="1" ht="14.25" customHeight="1" x14ac:dyDescent="0.2">
      <c r="K122" s="4"/>
      <c r="L122" s="16" t="s">
        <v>27</v>
      </c>
      <c r="M122" s="17">
        <v>518100</v>
      </c>
      <c r="N122" s="18"/>
      <c r="O122" s="22"/>
      <c r="P122" s="22"/>
      <c r="Q122" s="23"/>
    </row>
    <row r="123" spans="11:17" s="2" customFormat="1" ht="14.25" customHeight="1" x14ac:dyDescent="0.2">
      <c r="K123" s="4" t="s">
        <v>34</v>
      </c>
      <c r="L123" s="16" t="s">
        <v>35</v>
      </c>
      <c r="M123" s="17">
        <v>200000</v>
      </c>
      <c r="N123" s="18"/>
      <c r="O123" s="22"/>
      <c r="P123" s="22"/>
      <c r="Q123" s="23"/>
    </row>
    <row r="124" spans="11:17" s="2" customFormat="1" ht="14.25" customHeight="1" x14ac:dyDescent="0.2">
      <c r="K124" s="4"/>
      <c r="L124" s="16" t="s">
        <v>126</v>
      </c>
      <c r="M124" s="17">
        <v>560320</v>
      </c>
      <c r="N124" s="18"/>
      <c r="O124" s="22"/>
      <c r="P124" s="22"/>
      <c r="Q124" s="23"/>
    </row>
    <row r="125" spans="11:17" s="2" customFormat="1" ht="14.25" customHeight="1" x14ac:dyDescent="0.2">
      <c r="K125" s="4"/>
      <c r="L125" s="16" t="s">
        <v>33</v>
      </c>
      <c r="M125" s="17">
        <v>362380</v>
      </c>
      <c r="N125" s="18"/>
      <c r="O125" s="22"/>
      <c r="P125" s="22"/>
      <c r="Q125" s="23"/>
    </row>
    <row r="126" spans="11:17" s="2" customFormat="1" ht="14.25" customHeight="1" x14ac:dyDescent="0.2">
      <c r="K126" s="4"/>
      <c r="L126" s="16" t="s">
        <v>28</v>
      </c>
      <c r="M126" s="17">
        <v>584798</v>
      </c>
      <c r="N126" s="18"/>
      <c r="O126" s="22"/>
      <c r="P126" s="22"/>
      <c r="Q126" s="23"/>
    </row>
    <row r="127" spans="11:17" s="2" customFormat="1" ht="14.25" customHeight="1" x14ac:dyDescent="0.2">
      <c r="K127" s="4">
        <f>SUM(D59:J59)</f>
        <v>5883443</v>
      </c>
      <c r="L127" s="16" t="s">
        <v>29</v>
      </c>
      <c r="M127" s="17">
        <v>1116856</v>
      </c>
      <c r="N127" s="18"/>
      <c r="O127" s="22"/>
      <c r="P127" s="22"/>
      <c r="Q127" s="23"/>
    </row>
    <row r="128" spans="11:17" s="2" customFormat="1" ht="14.25" customHeight="1" x14ac:dyDescent="0.2">
      <c r="K128" s="4"/>
      <c r="L128" s="16" t="s">
        <v>30</v>
      </c>
      <c r="M128" s="17">
        <v>1300000</v>
      </c>
      <c r="N128" s="18"/>
      <c r="O128" s="22"/>
      <c r="P128" s="22"/>
      <c r="Q128" s="23"/>
    </row>
    <row r="129" spans="11:17" s="2" customFormat="1" ht="14.25" customHeight="1" x14ac:dyDescent="0.2">
      <c r="K129" s="4"/>
      <c r="L129" s="16" t="s">
        <v>12</v>
      </c>
      <c r="M129" s="17"/>
      <c r="N129" s="18"/>
      <c r="O129" s="22"/>
      <c r="P129" s="22"/>
      <c r="Q129" s="23"/>
    </row>
    <row r="130" spans="11:17" s="2" customFormat="1" ht="14.25" customHeight="1" x14ac:dyDescent="0.2">
      <c r="K130" s="4"/>
      <c r="L130" s="16" t="s">
        <v>118</v>
      </c>
      <c r="M130" s="17">
        <v>1263092</v>
      </c>
      <c r="N130" s="18"/>
      <c r="O130" s="22"/>
      <c r="P130" s="22"/>
      <c r="Q130" s="23"/>
    </row>
    <row r="131" spans="11:17" s="2" customFormat="1" ht="14.25" customHeight="1" x14ac:dyDescent="0.2">
      <c r="K131" s="4"/>
      <c r="L131" s="16" t="s">
        <v>13</v>
      </c>
      <c r="M131" s="17">
        <v>0</v>
      </c>
      <c r="N131" s="18"/>
      <c r="O131" s="22"/>
      <c r="P131" s="22"/>
      <c r="Q131" s="23"/>
    </row>
    <row r="132" spans="11:17" s="2" customFormat="1" ht="15.75" customHeight="1" x14ac:dyDescent="0.2">
      <c r="K132" s="4"/>
      <c r="L132" s="24" t="s">
        <v>16</v>
      </c>
      <c r="M132" s="25">
        <f>SUM(M108:M131)</f>
        <v>37413740</v>
      </c>
      <c r="N132" s="26"/>
      <c r="O132" s="27"/>
      <c r="P132" s="22"/>
      <c r="Q132" s="23"/>
    </row>
    <row r="133" spans="11:17" s="2" customFormat="1" ht="15.75" customHeight="1" x14ac:dyDescent="0.2">
      <c r="K133" s="4"/>
      <c r="L133" s="28"/>
      <c r="M133" s="22"/>
      <c r="N133" s="22"/>
      <c r="O133" s="22"/>
      <c r="P133" s="22"/>
      <c r="Q133" s="23"/>
    </row>
    <row r="134" spans="11:17" s="2" customFormat="1" ht="15.75" customHeight="1" x14ac:dyDescent="0.2">
      <c r="K134" s="4"/>
      <c r="L134" s="28"/>
      <c r="M134" s="22"/>
      <c r="N134" s="22"/>
      <c r="O134" s="22"/>
      <c r="P134" s="22"/>
      <c r="Q134" s="23"/>
    </row>
    <row r="135" spans="11:17" s="2" customFormat="1" ht="15.75" customHeight="1" x14ac:dyDescent="0.2">
      <c r="K135" s="4"/>
      <c r="L135" s="28"/>
      <c r="M135" s="22"/>
      <c r="N135" s="22"/>
      <c r="O135" s="22"/>
      <c r="P135" s="22"/>
      <c r="Q135" s="23"/>
    </row>
    <row r="136" spans="11:17" s="2" customFormat="1" ht="15.75" customHeight="1" x14ac:dyDescent="0.2">
      <c r="K136" s="4"/>
      <c r="L136" s="28"/>
      <c r="M136" s="22"/>
      <c r="N136" s="22"/>
      <c r="O136" s="22"/>
      <c r="P136" s="22"/>
      <c r="Q136" s="23"/>
    </row>
    <row r="137" spans="11:17" s="2" customFormat="1" ht="15.75" customHeight="1" x14ac:dyDescent="0.2">
      <c r="K137" s="4"/>
      <c r="L137" s="28"/>
      <c r="M137" s="22"/>
      <c r="N137" s="22"/>
      <c r="O137" s="22"/>
      <c r="P137" s="23"/>
      <c r="Q137" s="23"/>
    </row>
    <row r="138" spans="11:17" s="2" customFormat="1" ht="15.75" customHeight="1" x14ac:dyDescent="0.2">
      <c r="K138" s="4"/>
      <c r="L138" s="28"/>
      <c r="M138" s="22"/>
      <c r="N138" s="22"/>
      <c r="O138" s="22"/>
      <c r="P138" s="23"/>
      <c r="Q138" s="23"/>
    </row>
    <row r="139" spans="11:17" s="2" customFormat="1" ht="15.75" customHeight="1" x14ac:dyDescent="0.2">
      <c r="K139" s="4"/>
      <c r="L139" s="28"/>
      <c r="M139" s="22"/>
      <c r="N139" s="22"/>
      <c r="O139" s="22"/>
      <c r="P139" s="23"/>
      <c r="Q139" s="23"/>
    </row>
    <row r="140" spans="11:17" s="2" customFormat="1" ht="15.75" customHeight="1" x14ac:dyDescent="0.2">
      <c r="K140" s="4"/>
      <c r="L140" s="28"/>
      <c r="M140" s="22"/>
      <c r="N140" s="22"/>
      <c r="O140" s="22"/>
      <c r="P140" s="23"/>
      <c r="Q140" s="23"/>
    </row>
    <row r="141" spans="11:17" s="2" customFormat="1" ht="15.75" customHeight="1" x14ac:dyDescent="0.2">
      <c r="K141" s="4"/>
      <c r="L141" s="28"/>
      <c r="M141" s="22"/>
      <c r="N141" s="22"/>
      <c r="O141" s="22"/>
      <c r="P141" s="23"/>
      <c r="Q141" s="23"/>
    </row>
    <row r="142" spans="11:17" s="2" customFormat="1" ht="15.75" customHeight="1" x14ac:dyDescent="0.2">
      <c r="K142" s="4"/>
      <c r="L142" s="28"/>
      <c r="M142" s="22"/>
      <c r="N142" s="22"/>
      <c r="O142" s="22"/>
      <c r="P142" s="23"/>
      <c r="Q142" s="23"/>
    </row>
    <row r="143" spans="11:17" s="2" customFormat="1" ht="15.75" customHeight="1" x14ac:dyDescent="0.2">
      <c r="K143" s="4"/>
      <c r="L143" s="28"/>
      <c r="M143" s="22"/>
      <c r="N143" s="22"/>
      <c r="O143" s="22"/>
      <c r="P143" s="23"/>
      <c r="Q143" s="23"/>
    </row>
    <row r="144" spans="11:17" s="2" customFormat="1" ht="15.75" customHeight="1" x14ac:dyDescent="0.2">
      <c r="K144" s="4"/>
      <c r="L144" s="28"/>
      <c r="M144" s="22"/>
      <c r="N144" s="22"/>
      <c r="O144" s="22"/>
      <c r="P144" s="23"/>
      <c r="Q144" s="23"/>
    </row>
    <row r="145" spans="1:17" s="2" customFormat="1" ht="15.75" customHeight="1" x14ac:dyDescent="0.2">
      <c r="K145" s="4"/>
      <c r="L145" s="28"/>
      <c r="M145" s="22"/>
      <c r="N145" s="22"/>
      <c r="O145" s="22"/>
      <c r="P145" s="23"/>
      <c r="Q145" s="23"/>
    </row>
    <row r="146" spans="1:17" s="2" customFormat="1" ht="15.75" customHeight="1" x14ac:dyDescent="0.2">
      <c r="K146" s="4"/>
      <c r="L146" s="28"/>
      <c r="M146" s="22"/>
      <c r="N146" s="22"/>
      <c r="O146" s="22"/>
      <c r="P146" s="23"/>
      <c r="Q146" s="23"/>
    </row>
    <row r="147" spans="1:17" s="2" customFormat="1" ht="15.75" customHeight="1" x14ac:dyDescent="0.2">
      <c r="K147" s="4"/>
      <c r="L147" s="28"/>
      <c r="M147" s="22"/>
      <c r="N147" s="22"/>
      <c r="O147" s="22"/>
      <c r="P147" s="23"/>
      <c r="Q147" s="23"/>
    </row>
    <row r="148" spans="1:17" s="2" customFormat="1" ht="15.75" customHeight="1" x14ac:dyDescent="0.2">
      <c r="K148" s="4"/>
      <c r="L148" s="28"/>
      <c r="M148" s="22"/>
      <c r="N148" s="22"/>
      <c r="O148" s="22"/>
      <c r="P148" s="23"/>
      <c r="Q148" s="23"/>
    </row>
    <row r="149" spans="1:17" s="2" customFormat="1" ht="15.75" customHeight="1" x14ac:dyDescent="0.2">
      <c r="K149" s="4"/>
      <c r="L149" s="28"/>
      <c r="M149" s="22"/>
      <c r="N149" s="22"/>
      <c r="O149" s="22"/>
      <c r="P149" s="23"/>
      <c r="Q149" s="23"/>
    </row>
    <row r="150" spans="1:17" s="2" customFormat="1" ht="15.75" customHeight="1" x14ac:dyDescent="0.2">
      <c r="K150" s="4"/>
      <c r="L150" s="28"/>
      <c r="M150" s="22"/>
      <c r="N150" s="22"/>
      <c r="O150" s="22"/>
      <c r="P150" s="23"/>
      <c r="Q150" s="23"/>
    </row>
    <row r="151" spans="1:17" s="2" customFormat="1" ht="15.75" customHeight="1" x14ac:dyDescent="0.2">
      <c r="K151" s="4">
        <f>SUM(D85:J85)</f>
        <v>67489258</v>
      </c>
      <c r="L151" s="28"/>
      <c r="M151" s="22"/>
      <c r="N151" s="22"/>
      <c r="O151" s="22"/>
      <c r="P151" s="23"/>
      <c r="Q151" s="23"/>
    </row>
    <row r="152" spans="1:17" s="2" customFormat="1" ht="15.75" customHeight="1" x14ac:dyDescent="0.2">
      <c r="K152" s="4" t="e">
        <f>SUM(#REF!)</f>
        <v>#REF!</v>
      </c>
      <c r="L152" s="28"/>
      <c r="M152" s="22"/>
      <c r="N152" s="22"/>
      <c r="O152" s="22"/>
      <c r="P152" s="23"/>
      <c r="Q152" s="23"/>
    </row>
    <row r="153" spans="1:17" s="2" customFormat="1" ht="15.75" customHeight="1" x14ac:dyDescent="0.2">
      <c r="K153" s="4"/>
      <c r="L153" s="28"/>
      <c r="M153" s="22"/>
      <c r="N153" s="22"/>
      <c r="O153" s="22"/>
      <c r="P153" s="23"/>
      <c r="Q153" s="23"/>
    </row>
    <row r="154" spans="1:17" s="2" customFormat="1" ht="15.75" customHeight="1" x14ac:dyDescent="0.2">
      <c r="K154" s="4"/>
      <c r="L154" s="28"/>
      <c r="M154" s="22"/>
      <c r="N154" s="22"/>
      <c r="O154" s="22"/>
      <c r="P154" s="23"/>
      <c r="Q154" s="23"/>
    </row>
    <row r="155" spans="1:17" s="2" customFormat="1" ht="15.75" customHeight="1" x14ac:dyDescent="0.2">
      <c r="K155" s="4">
        <f>SUM(D92:J92)</f>
        <v>0</v>
      </c>
      <c r="L155" s="29"/>
      <c r="M155" s="30"/>
      <c r="N155" s="30"/>
      <c r="O155" s="30"/>
    </row>
    <row r="156" spans="1:17" s="2" customFormat="1" ht="15.75" customHeight="1" x14ac:dyDescent="0.2">
      <c r="K156" s="4"/>
      <c r="L156" s="4"/>
    </row>
    <row r="157" spans="1:17" s="2" customFormat="1" ht="15.75" customHeight="1" x14ac:dyDescent="0.2">
      <c r="K157" s="4"/>
      <c r="L157" s="4"/>
    </row>
    <row r="158" spans="1:17" s="2" customFormat="1" ht="15.75" customHeight="1" x14ac:dyDescent="0.2">
      <c r="K158" s="4"/>
      <c r="L158" s="4"/>
    </row>
    <row r="159" spans="1:17" s="6" customFormat="1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>
        <f>SUM(D98:J98)</f>
        <v>0</v>
      </c>
      <c r="L159" s="5"/>
    </row>
    <row r="160" spans="1:17" s="6" customFormat="1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</row>
    <row r="161" spans="1:12" s="6" customFormat="1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</row>
    <row r="162" spans="1:12" s="2" customFormat="1" ht="15.75" customHeight="1" x14ac:dyDescent="0.2">
      <c r="K162" s="4"/>
      <c r="L162" s="4"/>
    </row>
    <row r="163" spans="1:12" s="6" customFormat="1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4">
        <f>SUM(D103:J103)</f>
        <v>0</v>
      </c>
      <c r="L163" s="5"/>
    </row>
    <row r="164" spans="1:12" s="6" customFormat="1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4">
        <f>SUM(D106:J106)</f>
        <v>0</v>
      </c>
      <c r="L164" s="5"/>
    </row>
    <row r="165" spans="1:12" s="6" customFormat="1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</row>
    <row r="166" spans="1:12" s="6" customFormat="1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</row>
    <row r="167" spans="1:12" s="6" customFormat="1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4" t="e">
        <f>SUM(#REF!)</f>
        <v>#REF!</v>
      </c>
      <c r="L167" s="5"/>
    </row>
    <row r="168" spans="1:12" s="2" customFormat="1" ht="15.75" customHeight="1" x14ac:dyDescent="0.2">
      <c r="K168" s="5"/>
      <c r="L168" s="4"/>
    </row>
    <row r="169" spans="1:12" s="2" customFormat="1" ht="15.75" customHeight="1" x14ac:dyDescent="0.2">
      <c r="K169" s="5"/>
      <c r="L169" s="4"/>
    </row>
    <row r="170" spans="1:12" s="2" customFormat="1" ht="15.75" customHeight="1" x14ac:dyDescent="0.2">
      <c r="K170" s="5"/>
      <c r="L170" s="4"/>
    </row>
    <row r="171" spans="1:12" s="2" customFormat="1" ht="15.75" customHeight="1" x14ac:dyDescent="0.2">
      <c r="K171" s="4"/>
      <c r="L171" s="4"/>
    </row>
    <row r="172" spans="1:12" s="2" customFormat="1" ht="15.75" customHeight="1" x14ac:dyDescent="0.2">
      <c r="K172" s="4"/>
      <c r="L172" s="4"/>
    </row>
    <row r="173" spans="1:12" s="2" customFormat="1" ht="15.75" customHeight="1" x14ac:dyDescent="0.2">
      <c r="K173" s="4"/>
      <c r="L173" s="4"/>
    </row>
    <row r="174" spans="1:12" s="2" customFormat="1" ht="15.75" customHeight="1" x14ac:dyDescent="0.2">
      <c r="K174" s="4"/>
      <c r="L174" s="4"/>
    </row>
    <row r="175" spans="1:12" s="2" customFormat="1" x14ac:dyDescent="0.2"/>
    <row r="176" spans="1:12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pans="1:10" s="2" customFormat="1" x14ac:dyDescent="0.2">
      <c r="A209"/>
      <c r="B209"/>
      <c r="C209"/>
      <c r="D209"/>
      <c r="E209"/>
      <c r="F209"/>
      <c r="G209"/>
      <c r="H209"/>
      <c r="I209"/>
      <c r="J209"/>
    </row>
    <row r="210" spans="1:10" s="2" customFormat="1" x14ac:dyDescent="0.2">
      <c r="A210"/>
      <c r="B210"/>
      <c r="C210"/>
      <c r="D210"/>
      <c r="E210"/>
      <c r="F210"/>
      <c r="G210"/>
      <c r="H210"/>
      <c r="I210"/>
      <c r="J210"/>
    </row>
    <row r="211" spans="1:10" s="2" customFormat="1" x14ac:dyDescent="0.2">
      <c r="A211"/>
      <c r="B211"/>
      <c r="C211"/>
      <c r="D211"/>
      <c r="E211"/>
      <c r="F211"/>
      <c r="G211"/>
      <c r="H211"/>
      <c r="I211"/>
      <c r="J211"/>
    </row>
    <row r="212" spans="1:10" s="2" customFormat="1" x14ac:dyDescent="0.2">
      <c r="A212"/>
      <c r="B212"/>
      <c r="C212"/>
      <c r="D212"/>
      <c r="E212"/>
      <c r="F212"/>
      <c r="G212"/>
      <c r="H212"/>
      <c r="I212"/>
      <c r="J212"/>
    </row>
    <row r="213" spans="1:10" s="2" customFormat="1" x14ac:dyDescent="0.2">
      <c r="A213"/>
      <c r="B213"/>
      <c r="C213"/>
      <c r="D213"/>
      <c r="E213"/>
      <c r="F213"/>
      <c r="G213"/>
      <c r="H213"/>
      <c r="I213"/>
      <c r="J213"/>
    </row>
    <row r="214" spans="1:10" s="2" customFormat="1" x14ac:dyDescent="0.2">
      <c r="A214"/>
      <c r="B214"/>
      <c r="C214"/>
      <c r="D214"/>
      <c r="E214"/>
      <c r="F214"/>
      <c r="G214"/>
      <c r="H214"/>
      <c r="I214"/>
      <c r="J214"/>
    </row>
    <row r="215" spans="1:10" s="2" customFormat="1" x14ac:dyDescent="0.2">
      <c r="A215"/>
      <c r="B215"/>
      <c r="C215"/>
      <c r="D215"/>
      <c r="E215"/>
      <c r="F215"/>
      <c r="G215"/>
      <c r="H215"/>
      <c r="I215"/>
      <c r="J215"/>
    </row>
    <row r="216" spans="1:10" s="2" customFormat="1" x14ac:dyDescent="0.2">
      <c r="A216"/>
      <c r="B216"/>
      <c r="C216"/>
      <c r="D216"/>
      <c r="E216"/>
      <c r="F216"/>
      <c r="G216"/>
      <c r="H216"/>
      <c r="I216"/>
      <c r="J216"/>
    </row>
    <row r="217" spans="1:10" s="2" customFormat="1" x14ac:dyDescent="0.2">
      <c r="A217"/>
      <c r="B217"/>
      <c r="C217"/>
      <c r="D217"/>
      <c r="E217"/>
      <c r="F217"/>
      <c r="G217"/>
      <c r="H217"/>
      <c r="I217"/>
      <c r="J217"/>
    </row>
    <row r="218" spans="1:10" s="2" customFormat="1" x14ac:dyDescent="0.2">
      <c r="A218"/>
      <c r="B218"/>
      <c r="C218"/>
      <c r="D218"/>
      <c r="E218"/>
      <c r="F218"/>
      <c r="G218"/>
      <c r="H218"/>
      <c r="I218"/>
      <c r="J218"/>
    </row>
    <row r="219" spans="1:10" s="2" customFormat="1" x14ac:dyDescent="0.2">
      <c r="A219"/>
      <c r="B219"/>
      <c r="C219"/>
      <c r="D219"/>
      <c r="E219"/>
      <c r="F219"/>
      <c r="G219"/>
      <c r="H219"/>
      <c r="I219"/>
      <c r="J219"/>
    </row>
    <row r="220" spans="1:10" s="2" customFormat="1" x14ac:dyDescent="0.2">
      <c r="A220"/>
      <c r="B220"/>
      <c r="C220"/>
      <c r="D220"/>
      <c r="E220"/>
      <c r="F220"/>
      <c r="G220"/>
      <c r="H220"/>
      <c r="I220"/>
      <c r="J220"/>
    </row>
    <row r="221" spans="1:10" s="2" customFormat="1" x14ac:dyDescent="0.2">
      <c r="A221"/>
      <c r="B221"/>
      <c r="C221"/>
      <c r="D221"/>
      <c r="E221"/>
      <c r="F221"/>
      <c r="G221"/>
      <c r="H221"/>
      <c r="I221"/>
      <c r="J221"/>
    </row>
    <row r="222" spans="1:10" s="2" customFormat="1" x14ac:dyDescent="0.2">
      <c r="A222"/>
      <c r="B222"/>
      <c r="C222"/>
      <c r="D222"/>
      <c r="E222"/>
      <c r="F222"/>
      <c r="G222"/>
      <c r="H222"/>
      <c r="I222"/>
      <c r="J222"/>
    </row>
    <row r="223" spans="1:10" s="2" customFormat="1" x14ac:dyDescent="0.2">
      <c r="A223"/>
      <c r="B223"/>
      <c r="C223"/>
      <c r="D223"/>
      <c r="E223"/>
      <c r="F223"/>
      <c r="G223"/>
      <c r="H223"/>
      <c r="I223"/>
      <c r="J223"/>
    </row>
    <row r="224" spans="1:10" s="2" customFormat="1" x14ac:dyDescent="0.2">
      <c r="A224"/>
      <c r="B224"/>
      <c r="C224"/>
      <c r="D224"/>
      <c r="E224"/>
      <c r="F224"/>
      <c r="G224"/>
      <c r="H224"/>
      <c r="I224"/>
      <c r="J224"/>
    </row>
    <row r="225" spans="1:10" s="2" customFormat="1" x14ac:dyDescent="0.2">
      <c r="A225"/>
      <c r="B225"/>
      <c r="C225"/>
      <c r="D225"/>
      <c r="E225"/>
      <c r="F225"/>
      <c r="G225"/>
      <c r="H225"/>
      <c r="I225"/>
      <c r="J225"/>
    </row>
    <row r="226" spans="1:10" s="2" customFormat="1" x14ac:dyDescent="0.2">
      <c r="A226"/>
      <c r="B226"/>
      <c r="C226"/>
      <c r="D226"/>
      <c r="E226"/>
      <c r="F226"/>
      <c r="G226"/>
      <c r="H226"/>
      <c r="I226"/>
      <c r="J226"/>
    </row>
    <row r="227" spans="1:10" s="2" customFormat="1" x14ac:dyDescent="0.2">
      <c r="A227"/>
      <c r="B227"/>
      <c r="C227"/>
      <c r="D227"/>
      <c r="E227"/>
      <c r="F227"/>
      <c r="G227"/>
      <c r="H227"/>
      <c r="I227"/>
      <c r="J227"/>
    </row>
    <row r="228" spans="1:10" s="2" customFormat="1" x14ac:dyDescent="0.2">
      <c r="A228"/>
      <c r="B228"/>
      <c r="C228"/>
      <c r="D228"/>
      <c r="E228"/>
      <c r="F228"/>
      <c r="G228"/>
      <c r="H228"/>
      <c r="I228"/>
      <c r="J228"/>
    </row>
    <row r="229" spans="1:10" s="2" customFormat="1" x14ac:dyDescent="0.2">
      <c r="A229"/>
      <c r="B229"/>
      <c r="C229"/>
      <c r="D229"/>
      <c r="E229"/>
      <c r="F229"/>
      <c r="G229"/>
      <c r="H229"/>
      <c r="I229"/>
      <c r="J229"/>
    </row>
    <row r="230" spans="1:10" s="2" customFormat="1" x14ac:dyDescent="0.2">
      <c r="A230"/>
      <c r="B230"/>
      <c r="C230"/>
      <c r="D230"/>
      <c r="E230"/>
      <c r="F230"/>
      <c r="G230"/>
      <c r="H230"/>
      <c r="I230"/>
      <c r="J230"/>
    </row>
    <row r="231" spans="1:10" s="2" customFormat="1" x14ac:dyDescent="0.2">
      <c r="A231"/>
      <c r="B231"/>
      <c r="C231"/>
      <c r="D231"/>
      <c r="E231"/>
      <c r="F231"/>
      <c r="G231"/>
      <c r="H231"/>
      <c r="I231"/>
      <c r="J231"/>
    </row>
    <row r="232" spans="1:10" s="2" customFormat="1" x14ac:dyDescent="0.2">
      <c r="A232"/>
      <c r="B232"/>
      <c r="C232"/>
      <c r="D232"/>
      <c r="E232"/>
      <c r="F232"/>
      <c r="G232"/>
      <c r="H232"/>
      <c r="I232"/>
      <c r="J232"/>
    </row>
    <row r="233" spans="1:10" s="2" customFormat="1" x14ac:dyDescent="0.2">
      <c r="A233"/>
      <c r="B233"/>
      <c r="C233"/>
      <c r="D233"/>
      <c r="E233"/>
      <c r="F233"/>
      <c r="G233"/>
      <c r="H233"/>
      <c r="I233"/>
      <c r="J233"/>
    </row>
    <row r="234" spans="1:10" s="2" customFormat="1" x14ac:dyDescent="0.2">
      <c r="A234"/>
      <c r="B234"/>
      <c r="C234"/>
      <c r="D234"/>
      <c r="E234"/>
      <c r="F234"/>
      <c r="G234"/>
      <c r="H234"/>
      <c r="I234"/>
      <c r="J234"/>
    </row>
    <row r="235" spans="1:10" s="2" customFormat="1" x14ac:dyDescent="0.2">
      <c r="A235"/>
      <c r="B235"/>
      <c r="C235"/>
      <c r="D235"/>
      <c r="E235"/>
      <c r="F235"/>
      <c r="G235"/>
      <c r="H235"/>
      <c r="I235"/>
      <c r="J235"/>
    </row>
    <row r="236" spans="1:10" s="2" customFormat="1" x14ac:dyDescent="0.2">
      <c r="A236"/>
      <c r="B236"/>
      <c r="C236"/>
      <c r="D236"/>
      <c r="E236"/>
      <c r="F236"/>
      <c r="G236"/>
      <c r="H236"/>
      <c r="I236"/>
      <c r="J236"/>
    </row>
    <row r="237" spans="1:10" s="2" customFormat="1" x14ac:dyDescent="0.2">
      <c r="A237"/>
      <c r="B237"/>
      <c r="C237"/>
      <c r="D237"/>
      <c r="E237"/>
      <c r="F237"/>
      <c r="G237"/>
      <c r="H237"/>
      <c r="I237"/>
      <c r="J237"/>
    </row>
    <row r="238" spans="1:10" s="2" customFormat="1" x14ac:dyDescent="0.2">
      <c r="A238"/>
      <c r="B238"/>
      <c r="C238"/>
      <c r="D238"/>
      <c r="E238"/>
      <c r="F238"/>
      <c r="G238"/>
      <c r="H238"/>
      <c r="I238"/>
      <c r="J238"/>
    </row>
    <row r="239" spans="1:10" s="2" customFormat="1" x14ac:dyDescent="0.2">
      <c r="A239"/>
      <c r="B239"/>
      <c r="C239"/>
      <c r="D239"/>
      <c r="E239"/>
      <c r="F239"/>
      <c r="G239"/>
      <c r="H239"/>
      <c r="I239"/>
      <c r="J239"/>
    </row>
    <row r="240" spans="1:10" s="2" customFormat="1" x14ac:dyDescent="0.2">
      <c r="A240"/>
      <c r="B240"/>
      <c r="C240"/>
      <c r="D240"/>
      <c r="E240"/>
      <c r="F240"/>
      <c r="G240"/>
      <c r="H240"/>
      <c r="I240"/>
      <c r="J240"/>
    </row>
    <row r="241" spans="1:10" s="2" customFormat="1" x14ac:dyDescent="0.2">
      <c r="A241"/>
      <c r="B241"/>
      <c r="C241"/>
      <c r="D241"/>
      <c r="E241"/>
      <c r="F241"/>
      <c r="G241"/>
      <c r="H241"/>
      <c r="I241"/>
      <c r="J241"/>
    </row>
    <row r="242" spans="1:10" s="2" customFormat="1" x14ac:dyDescent="0.2">
      <c r="A242"/>
      <c r="B242"/>
      <c r="C242"/>
      <c r="D242"/>
      <c r="E242"/>
      <c r="F242"/>
      <c r="G242"/>
      <c r="H242"/>
      <c r="I242"/>
      <c r="J242"/>
    </row>
    <row r="243" spans="1:10" s="2" customFormat="1" x14ac:dyDescent="0.2">
      <c r="A243"/>
      <c r="B243"/>
      <c r="C243"/>
      <c r="D243"/>
      <c r="E243"/>
      <c r="F243"/>
      <c r="G243"/>
      <c r="H243"/>
      <c r="I243"/>
      <c r="J243"/>
    </row>
    <row r="244" spans="1:10" s="2" customFormat="1" x14ac:dyDescent="0.2">
      <c r="A244"/>
      <c r="B244"/>
      <c r="C244"/>
      <c r="D244"/>
      <c r="E244"/>
      <c r="F244"/>
      <c r="G244"/>
      <c r="H244"/>
      <c r="I244"/>
      <c r="J244"/>
    </row>
    <row r="245" spans="1:10" s="2" customFormat="1" x14ac:dyDescent="0.2">
      <c r="A245"/>
      <c r="B245"/>
      <c r="C245"/>
      <c r="D245"/>
      <c r="E245"/>
      <c r="F245"/>
      <c r="G245"/>
      <c r="H245"/>
      <c r="I245"/>
      <c r="J245"/>
    </row>
    <row r="246" spans="1:10" s="2" customFormat="1" x14ac:dyDescent="0.2">
      <c r="A246"/>
      <c r="B246"/>
      <c r="C246"/>
      <c r="D246"/>
      <c r="E246"/>
      <c r="F246"/>
      <c r="G246"/>
      <c r="H246"/>
      <c r="I246"/>
      <c r="J246"/>
    </row>
    <row r="247" spans="1:10" s="2" customFormat="1" x14ac:dyDescent="0.2">
      <c r="A247"/>
      <c r="B247"/>
      <c r="C247"/>
      <c r="D247"/>
      <c r="E247"/>
      <c r="F247"/>
      <c r="G247"/>
      <c r="H247"/>
      <c r="I247"/>
      <c r="J247"/>
    </row>
    <row r="248" spans="1:10" s="2" customFormat="1" x14ac:dyDescent="0.2">
      <c r="A248"/>
      <c r="B248"/>
      <c r="C248"/>
      <c r="D248"/>
      <c r="E248"/>
      <c r="F248"/>
      <c r="G248"/>
      <c r="H248"/>
      <c r="I248"/>
      <c r="J248"/>
    </row>
    <row r="249" spans="1:10" s="2" customFormat="1" x14ac:dyDescent="0.2">
      <c r="A249"/>
      <c r="B249"/>
      <c r="C249"/>
      <c r="D249"/>
      <c r="E249"/>
      <c r="F249"/>
      <c r="G249"/>
      <c r="H249"/>
      <c r="I249"/>
      <c r="J249"/>
    </row>
    <row r="250" spans="1:10" s="2" customFormat="1" x14ac:dyDescent="0.2">
      <c r="A250"/>
      <c r="B250"/>
      <c r="C250"/>
      <c r="D250"/>
      <c r="E250"/>
      <c r="F250"/>
      <c r="G250"/>
      <c r="H250"/>
      <c r="I250"/>
      <c r="J250"/>
    </row>
    <row r="251" spans="1:10" s="2" customFormat="1" x14ac:dyDescent="0.2">
      <c r="A251"/>
      <c r="B251"/>
      <c r="C251"/>
      <c r="D251"/>
      <c r="E251"/>
      <c r="F251"/>
      <c r="G251"/>
      <c r="H251"/>
      <c r="I251"/>
      <c r="J251"/>
    </row>
    <row r="252" spans="1:10" s="2" customFormat="1" x14ac:dyDescent="0.2">
      <c r="A252"/>
      <c r="B252"/>
      <c r="C252"/>
      <c r="D252"/>
      <c r="E252"/>
      <c r="F252"/>
      <c r="G252"/>
      <c r="H252"/>
      <c r="I252"/>
      <c r="J252"/>
    </row>
    <row r="253" spans="1:10" s="2" customFormat="1" x14ac:dyDescent="0.2">
      <c r="A253"/>
      <c r="B253"/>
      <c r="C253"/>
      <c r="D253"/>
      <c r="E253"/>
      <c r="F253"/>
      <c r="G253"/>
      <c r="H253"/>
      <c r="I253"/>
      <c r="J253"/>
    </row>
    <row r="254" spans="1:10" s="2" customFormat="1" x14ac:dyDescent="0.2">
      <c r="A254"/>
      <c r="B254"/>
      <c r="C254"/>
      <c r="D254"/>
      <c r="E254"/>
      <c r="F254"/>
      <c r="G254"/>
      <c r="H254"/>
      <c r="I254"/>
      <c r="J254"/>
    </row>
    <row r="255" spans="1:10" s="2" customFormat="1" x14ac:dyDescent="0.2">
      <c r="A255"/>
      <c r="B255"/>
      <c r="C255"/>
      <c r="D255"/>
      <c r="E255"/>
      <c r="F255"/>
      <c r="G255"/>
      <c r="H255"/>
      <c r="I255"/>
      <c r="J255"/>
    </row>
    <row r="256" spans="1:10" s="2" customFormat="1" x14ac:dyDescent="0.2">
      <c r="A256"/>
      <c r="B256"/>
      <c r="C256"/>
      <c r="D256"/>
      <c r="E256"/>
      <c r="F256"/>
      <c r="G256"/>
      <c r="H256"/>
      <c r="I256"/>
      <c r="J256"/>
    </row>
    <row r="257" spans="1:10" s="2" customFormat="1" x14ac:dyDescent="0.2">
      <c r="A257"/>
      <c r="B257"/>
      <c r="C257"/>
      <c r="D257"/>
      <c r="E257"/>
      <c r="F257"/>
      <c r="G257"/>
      <c r="H257"/>
      <c r="I257"/>
      <c r="J257"/>
    </row>
    <row r="258" spans="1:10" s="2" customFormat="1" x14ac:dyDescent="0.2">
      <c r="A258"/>
      <c r="B258"/>
      <c r="C258"/>
      <c r="D258"/>
      <c r="E258"/>
      <c r="F258"/>
      <c r="G258"/>
      <c r="H258"/>
      <c r="I258"/>
      <c r="J258"/>
    </row>
    <row r="259" spans="1:10" s="2" customFormat="1" x14ac:dyDescent="0.2">
      <c r="A259"/>
      <c r="B259"/>
      <c r="C259"/>
      <c r="D259"/>
      <c r="E259"/>
      <c r="F259"/>
      <c r="G259"/>
      <c r="H259"/>
      <c r="I259"/>
      <c r="J259"/>
    </row>
    <row r="260" spans="1:10" s="2" customFormat="1" x14ac:dyDescent="0.2">
      <c r="A260"/>
      <c r="B260"/>
      <c r="C260"/>
      <c r="D260"/>
      <c r="E260"/>
      <c r="F260"/>
      <c r="G260"/>
      <c r="H260"/>
      <c r="I260"/>
      <c r="J260"/>
    </row>
    <row r="261" spans="1:10" s="2" customFormat="1" x14ac:dyDescent="0.2">
      <c r="A261"/>
      <c r="B261"/>
      <c r="C261"/>
      <c r="D261"/>
      <c r="E261"/>
      <c r="F261"/>
      <c r="G261"/>
      <c r="H261"/>
      <c r="I261"/>
      <c r="J261"/>
    </row>
    <row r="262" spans="1:10" s="2" customFormat="1" x14ac:dyDescent="0.2">
      <c r="A262"/>
      <c r="B262"/>
      <c r="C262"/>
      <c r="D262"/>
      <c r="E262"/>
      <c r="F262"/>
      <c r="G262"/>
      <c r="H262"/>
      <c r="I262"/>
      <c r="J262"/>
    </row>
    <row r="263" spans="1:10" s="2" customFormat="1" x14ac:dyDescent="0.2">
      <c r="A263"/>
      <c r="B263"/>
      <c r="C263"/>
      <c r="D263"/>
      <c r="E263"/>
      <c r="F263"/>
      <c r="G263"/>
      <c r="H263"/>
      <c r="I263"/>
      <c r="J263"/>
    </row>
    <row r="264" spans="1:10" s="2" customFormat="1" x14ac:dyDescent="0.2">
      <c r="A264"/>
      <c r="B264"/>
      <c r="C264"/>
      <c r="D264"/>
      <c r="E264"/>
      <c r="F264"/>
      <c r="G264"/>
      <c r="H264"/>
      <c r="I264"/>
      <c r="J264"/>
    </row>
    <row r="265" spans="1:10" s="2" customFormat="1" x14ac:dyDescent="0.2">
      <c r="A265"/>
      <c r="B265"/>
      <c r="C265"/>
      <c r="D265"/>
      <c r="E265"/>
      <c r="F265"/>
      <c r="G265"/>
      <c r="H265"/>
      <c r="I265"/>
      <c r="J265"/>
    </row>
    <row r="266" spans="1:10" s="2" customFormat="1" x14ac:dyDescent="0.2">
      <c r="A266"/>
      <c r="B266"/>
      <c r="C266"/>
      <c r="D266"/>
      <c r="E266"/>
      <c r="F266"/>
      <c r="G266"/>
      <c r="H266"/>
      <c r="I266"/>
      <c r="J266"/>
    </row>
    <row r="267" spans="1:10" s="2" customFormat="1" x14ac:dyDescent="0.2">
      <c r="A267"/>
      <c r="B267"/>
      <c r="C267"/>
      <c r="D267"/>
      <c r="E267"/>
      <c r="F267"/>
      <c r="G267"/>
      <c r="H267"/>
      <c r="I267"/>
      <c r="J267"/>
    </row>
    <row r="268" spans="1:10" s="2" customFormat="1" x14ac:dyDescent="0.2">
      <c r="A268"/>
      <c r="B268"/>
      <c r="C268"/>
      <c r="D268"/>
      <c r="E268"/>
      <c r="F268"/>
      <c r="G268"/>
      <c r="H268"/>
      <c r="I268"/>
      <c r="J268"/>
    </row>
    <row r="269" spans="1:10" s="2" customFormat="1" x14ac:dyDescent="0.2">
      <c r="A269"/>
      <c r="B269"/>
      <c r="C269"/>
      <c r="D269"/>
      <c r="E269"/>
      <c r="F269"/>
      <c r="G269"/>
      <c r="H269"/>
      <c r="I269"/>
      <c r="J269"/>
    </row>
  </sheetData>
  <mergeCells count="7">
    <mergeCell ref="A1:J1"/>
    <mergeCell ref="A4:A5"/>
    <mergeCell ref="B4:B5"/>
    <mergeCell ref="C4:C5"/>
    <mergeCell ref="D4:E4"/>
    <mergeCell ref="F4:I4"/>
    <mergeCell ref="J4:J5"/>
  </mergeCells>
  <phoneticPr fontId="2"/>
  <printOptions horizontalCentered="1"/>
  <pageMargins left="0.25" right="0.25" top="0.75" bottom="0.75" header="0.3" footer="0.3"/>
  <pageSetup paperSize="9" scale="42" fitToHeight="0" orientation="portrait" r:id="rId1"/>
  <headerFooter>
    <oddHeader xml:space="preserve">&amp;L
</oddHeader>
  </headerFooter>
  <rowBreaks count="1" manualBreakCount="1">
    <brk id="58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3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3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31年総務委員会予算(損益） (31.1.25)</vt:lpstr>
      <vt:lpstr>根本修正H31.4.10</vt:lpstr>
      <vt:lpstr>根本修正H31.4.17</vt:lpstr>
      <vt:lpstr>Sheet2</vt:lpstr>
      <vt:lpstr>Sheet3</vt:lpstr>
      <vt:lpstr>'31年総務委員会予算(損益） (31.1.25)'!Print_Area</vt:lpstr>
      <vt:lpstr>根本修正H31.4.10!Print_Area</vt:lpstr>
      <vt:lpstr>根本修正H31.4.17!Print_Area</vt:lpstr>
      <vt:lpstr>'31年総務委員会予算(損益） (31.1.25)'!Print_Titles</vt:lpstr>
      <vt:lpstr>根本修正H31.4.10!Print_Titles</vt:lpstr>
      <vt:lpstr>根本修正H31.4.17!Print_Titles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2019-09-02T02:44:04Z</dcterms:modified>
</cp:coreProperties>
</file>