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FD868EDB-4600-4AA1-91FB-2BF43062510D}" xr6:coauthVersionLast="47" xr6:coauthVersionMax="47" xr10:uidLastSave="{00000000-0000-0000-0000-000000000000}"/>
  <bookViews>
    <workbookView xWindow="-120" yWindow="-120" windowWidth="29040" windowHeight="15840" tabRatio="607" activeTab="1" xr2:uid="{00000000-000D-0000-FFFF-FFFF00000000}"/>
  </bookViews>
  <sheets>
    <sheet name="R6年度収支予算（案） (Ｒ6.1.17修正3案)" sheetId="37" r:id="rId1"/>
    <sheet name="R6年度収支予算（案）貼付け用" sheetId="38" r:id="rId2"/>
    <sheet name="R6年度収支予算（案） (Ｒ5.12.25修正案) (1)" sheetId="36" r:id="rId3"/>
    <sheet name="R6年度収支予算（案） (Ｒ5.12.20作)" sheetId="35" r:id="rId4"/>
    <sheet name="R5年度収支予算(損益） (Ｒ5.4.5)" sheetId="33" r:id="rId5"/>
    <sheet name="Sheet1" sheetId="39" r:id="rId6"/>
    <sheet name="貼り付け用(R5年度予算)" sheetId="34" r:id="rId7"/>
  </sheets>
  <definedNames>
    <definedName name="_xlnm.Print_Area" localSheetId="4">'R5年度収支予算(損益） (Ｒ5.4.5)'!$A$1:$J$108</definedName>
    <definedName name="_xlnm.Print_Area" localSheetId="3">'R6年度収支予算（案） (Ｒ5.12.20作)'!$A$1:$J$108</definedName>
    <definedName name="_xlnm.Print_Area" localSheetId="2">'R6年度収支予算（案） (Ｒ5.12.25修正案) (1)'!$A$1:$J$108</definedName>
    <definedName name="_xlnm.Print_Area" localSheetId="0">'R6年度収支予算（案） (Ｒ6.1.17修正3案)'!$A$1:$J$108</definedName>
    <definedName name="_xlnm.Print_Area" localSheetId="1">'R6年度収支予算（案）貼付け用'!$A$1:$J$110</definedName>
    <definedName name="_xlnm.Print_Area" localSheetId="6">'貼り付け用(R5年度予算)'!$A$1:$J$110</definedName>
    <definedName name="_xlnm.Print_Titles" localSheetId="4">'R5年度収支予算(損益） (Ｒ5.4.5)'!$4:$5</definedName>
    <definedName name="_xlnm.Print_Titles" localSheetId="3">'R6年度収支予算（案） (Ｒ5.12.20作)'!$4:$5</definedName>
    <definedName name="_xlnm.Print_Titles" localSheetId="2">'R6年度収支予算（案） (Ｒ5.12.25修正案) (1)'!$4:$5</definedName>
    <definedName name="_xlnm.Print_Titles" localSheetId="0">'R6年度収支予算（案） (Ｒ6.1.17修正3案)'!$4:$5</definedName>
    <definedName name="_xlnm.Print_Titles" localSheetId="1">'R6年度収支予算（案）貼付け用'!$4:$5</definedName>
    <definedName name="_xlnm.Print_Titles" localSheetId="6">'貼り付け用(R5年度予算)'!$4:$5</definedName>
  </definedNames>
  <calcPr calcId="191029" fullPrecision="0"/>
</workbook>
</file>

<file path=xl/calcChain.xml><?xml version="1.0" encoding="utf-8"?>
<calcChain xmlns="http://schemas.openxmlformats.org/spreadsheetml/2006/main">
  <c r="C108" i="38" l="1"/>
  <c r="C99" i="38"/>
  <c r="K164" i="37"/>
  <c r="M132" i="37"/>
  <c r="K106" i="37"/>
  <c r="E102" i="37"/>
  <c r="E101" i="37"/>
  <c r="J94" i="37"/>
  <c r="I94" i="37"/>
  <c r="H94" i="37"/>
  <c r="F94" i="37"/>
  <c r="E94" i="37"/>
  <c r="D94" i="37"/>
  <c r="C94" i="37"/>
  <c r="B94" i="37"/>
  <c r="C84" i="37"/>
  <c r="J84" i="37" s="1"/>
  <c r="B84" i="37"/>
  <c r="C83" i="37"/>
  <c r="J83" i="37" s="1"/>
  <c r="C82" i="37"/>
  <c r="J82" i="37" s="1"/>
  <c r="C81" i="37"/>
  <c r="J81" i="37" s="1"/>
  <c r="B81" i="37"/>
  <c r="C80" i="37"/>
  <c r="J80" i="37" s="1"/>
  <c r="C79" i="37"/>
  <c r="J79" i="37" s="1"/>
  <c r="C78" i="37"/>
  <c r="J78" i="37" s="1"/>
  <c r="C77" i="37"/>
  <c r="J77" i="37" s="1"/>
  <c r="B77" i="37"/>
  <c r="C76" i="37"/>
  <c r="J76" i="37" s="1"/>
  <c r="J75" i="37"/>
  <c r="C74" i="37"/>
  <c r="J74" i="37" s="1"/>
  <c r="C73" i="37"/>
  <c r="J73" i="37" s="1"/>
  <c r="J72" i="37"/>
  <c r="C72" i="37"/>
  <c r="B72" i="37"/>
  <c r="C71" i="37"/>
  <c r="J71" i="37" s="1"/>
  <c r="C70" i="37"/>
  <c r="J70" i="37" s="1"/>
  <c r="C69" i="37"/>
  <c r="J69" i="37" s="1"/>
  <c r="C68" i="37"/>
  <c r="J68" i="37" s="1"/>
  <c r="C67" i="37"/>
  <c r="J67" i="37" s="1"/>
  <c r="C66" i="37"/>
  <c r="J66" i="37" s="1"/>
  <c r="C65" i="37"/>
  <c r="J65" i="37" s="1"/>
  <c r="C64" i="37"/>
  <c r="J64" i="37" s="1"/>
  <c r="J63" i="37"/>
  <c r="C63" i="37"/>
  <c r="C62" i="37"/>
  <c r="J62" i="37" s="1"/>
  <c r="C61" i="37"/>
  <c r="J61" i="37" s="1"/>
  <c r="C60" i="37"/>
  <c r="J60" i="37" s="1"/>
  <c r="C58" i="37"/>
  <c r="I57" i="37"/>
  <c r="C57" i="37" s="1"/>
  <c r="E57" i="37"/>
  <c r="I56" i="37"/>
  <c r="C56" i="37" s="1"/>
  <c r="E56" i="37"/>
  <c r="C55" i="37"/>
  <c r="I54" i="37"/>
  <c r="C54" i="37" s="1"/>
  <c r="E54" i="37"/>
  <c r="I53" i="37"/>
  <c r="E53" i="37"/>
  <c r="C53" i="37"/>
  <c r="C52" i="37"/>
  <c r="C51" i="37"/>
  <c r="C50" i="37"/>
  <c r="C49" i="37"/>
  <c r="C48" i="37"/>
  <c r="I47" i="37"/>
  <c r="E47" i="37"/>
  <c r="C47" i="37" s="1"/>
  <c r="C46" i="37"/>
  <c r="I45" i="37"/>
  <c r="E45" i="37"/>
  <c r="C45" i="37"/>
  <c r="C44" i="37"/>
  <c r="B44" i="37"/>
  <c r="I43" i="37"/>
  <c r="C43" i="37" s="1"/>
  <c r="E43" i="37"/>
  <c r="I42" i="37"/>
  <c r="E42" i="37"/>
  <c r="C42" i="37" s="1"/>
  <c r="I41" i="37"/>
  <c r="E41" i="37"/>
  <c r="I40" i="37"/>
  <c r="E40" i="37"/>
  <c r="C40" i="37" s="1"/>
  <c r="I39" i="37"/>
  <c r="C39" i="37" s="1"/>
  <c r="E39" i="37"/>
  <c r="I38" i="37"/>
  <c r="E38" i="37"/>
  <c r="C38" i="37"/>
  <c r="I37" i="37"/>
  <c r="C37" i="37" s="1"/>
  <c r="E37" i="37"/>
  <c r="I36" i="37"/>
  <c r="E36" i="37"/>
  <c r="C36" i="37" s="1"/>
  <c r="C35" i="37"/>
  <c r="I34" i="37"/>
  <c r="E34" i="37"/>
  <c r="C34" i="37" s="1"/>
  <c r="I33" i="37"/>
  <c r="E33" i="37"/>
  <c r="C33" i="37" s="1"/>
  <c r="I32" i="37"/>
  <c r="E32" i="37"/>
  <c r="E31" i="37" s="1"/>
  <c r="E85" i="37" s="1"/>
  <c r="C32" i="37"/>
  <c r="H31" i="37"/>
  <c r="H85" i="37" s="1"/>
  <c r="F31" i="37"/>
  <c r="F85" i="37" s="1"/>
  <c r="D31" i="37"/>
  <c r="D85" i="37" s="1"/>
  <c r="B31" i="37"/>
  <c r="K28" i="37"/>
  <c r="K26" i="37"/>
  <c r="C26" i="37"/>
  <c r="B26" i="37"/>
  <c r="J22" i="37"/>
  <c r="H22" i="37"/>
  <c r="K22" i="37" s="1"/>
  <c r="E22" i="37"/>
  <c r="C22" i="37"/>
  <c r="H16" i="37"/>
  <c r="F16" i="37"/>
  <c r="F29" i="37" s="1"/>
  <c r="D16" i="37"/>
  <c r="D29" i="37" s="1"/>
  <c r="C16" i="37"/>
  <c r="B16" i="37"/>
  <c r="J13" i="37"/>
  <c r="H13" i="37"/>
  <c r="E13" i="37"/>
  <c r="C13" i="37"/>
  <c r="B13" i="37"/>
  <c r="E11" i="37"/>
  <c r="K11" i="37" s="1"/>
  <c r="C11" i="37"/>
  <c r="E9" i="37"/>
  <c r="E29" i="37" s="1"/>
  <c r="C9" i="37"/>
  <c r="K164" i="36"/>
  <c r="M132" i="36"/>
  <c r="K106" i="36"/>
  <c r="E102" i="36"/>
  <c r="E101" i="36"/>
  <c r="J94" i="36"/>
  <c r="I94" i="36"/>
  <c r="H94" i="36"/>
  <c r="F94" i="36"/>
  <c r="E94" i="36"/>
  <c r="D94" i="36"/>
  <c r="C94" i="36"/>
  <c r="B94" i="36"/>
  <c r="C84" i="36"/>
  <c r="J84" i="36" s="1"/>
  <c r="B84" i="36"/>
  <c r="C83" i="36"/>
  <c r="J83" i="36" s="1"/>
  <c r="C82" i="36"/>
  <c r="J82" i="36" s="1"/>
  <c r="C81" i="36"/>
  <c r="J81" i="36" s="1"/>
  <c r="B81" i="36"/>
  <c r="C80" i="36"/>
  <c r="J80" i="36" s="1"/>
  <c r="C79" i="36"/>
  <c r="J79" i="36" s="1"/>
  <c r="C78" i="36"/>
  <c r="J78" i="36" s="1"/>
  <c r="J77" i="36"/>
  <c r="C77" i="36"/>
  <c r="B77" i="36"/>
  <c r="C76" i="36"/>
  <c r="J76" i="36" s="1"/>
  <c r="J75" i="36"/>
  <c r="C74" i="36"/>
  <c r="J74" i="36" s="1"/>
  <c r="C73" i="36"/>
  <c r="J73" i="36" s="1"/>
  <c r="C72" i="36"/>
  <c r="J72" i="36" s="1"/>
  <c r="B72" i="36"/>
  <c r="B59" i="36" s="1"/>
  <c r="C71" i="36"/>
  <c r="J71" i="36" s="1"/>
  <c r="J70" i="36"/>
  <c r="C70" i="36"/>
  <c r="J69" i="36"/>
  <c r="C69" i="36"/>
  <c r="C68" i="36"/>
  <c r="J68" i="36" s="1"/>
  <c r="C67" i="36"/>
  <c r="J67" i="36" s="1"/>
  <c r="C66" i="36"/>
  <c r="J66" i="36" s="1"/>
  <c r="C65" i="36"/>
  <c r="J65" i="36" s="1"/>
  <c r="C64" i="36"/>
  <c r="J64" i="36" s="1"/>
  <c r="C63" i="36"/>
  <c r="J63" i="36" s="1"/>
  <c r="C62" i="36"/>
  <c r="J62" i="36" s="1"/>
  <c r="C61" i="36"/>
  <c r="J61" i="36" s="1"/>
  <c r="C60" i="36"/>
  <c r="J60" i="36" s="1"/>
  <c r="C58" i="36"/>
  <c r="I57" i="36"/>
  <c r="E57" i="36"/>
  <c r="C57" i="36" s="1"/>
  <c r="I56" i="36"/>
  <c r="E56" i="36"/>
  <c r="C56" i="36"/>
  <c r="C55" i="36"/>
  <c r="I54" i="36"/>
  <c r="E54" i="36"/>
  <c r="C54" i="36" s="1"/>
  <c r="I53" i="36"/>
  <c r="E53" i="36"/>
  <c r="C52" i="36"/>
  <c r="C51" i="36"/>
  <c r="C50" i="36"/>
  <c r="C49" i="36"/>
  <c r="C48" i="36"/>
  <c r="I47" i="36"/>
  <c r="E47" i="36"/>
  <c r="C47" i="36" s="1"/>
  <c r="C46" i="36"/>
  <c r="I45" i="36"/>
  <c r="E45" i="36"/>
  <c r="C45" i="36" s="1"/>
  <c r="C44" i="36"/>
  <c r="B44" i="36"/>
  <c r="I43" i="36"/>
  <c r="E43" i="36"/>
  <c r="C43" i="36"/>
  <c r="I42" i="36"/>
  <c r="E42" i="36"/>
  <c r="C42" i="36" s="1"/>
  <c r="I41" i="36"/>
  <c r="E41" i="36"/>
  <c r="C41" i="36" s="1"/>
  <c r="I40" i="36"/>
  <c r="E40" i="36"/>
  <c r="C40" i="36" s="1"/>
  <c r="I39" i="36"/>
  <c r="E39" i="36"/>
  <c r="C39" i="36" s="1"/>
  <c r="I38" i="36"/>
  <c r="E38" i="36"/>
  <c r="C38" i="36" s="1"/>
  <c r="I37" i="36"/>
  <c r="E37" i="36"/>
  <c r="I36" i="36"/>
  <c r="E36" i="36"/>
  <c r="C36" i="36" s="1"/>
  <c r="C35" i="36"/>
  <c r="I34" i="36"/>
  <c r="E34" i="36"/>
  <c r="C34" i="36" s="1"/>
  <c r="I33" i="36"/>
  <c r="E33" i="36"/>
  <c r="C33" i="36" s="1"/>
  <c r="I32" i="36"/>
  <c r="E32" i="36"/>
  <c r="C32" i="36"/>
  <c r="H31" i="36"/>
  <c r="H85" i="36" s="1"/>
  <c r="F31" i="36"/>
  <c r="F85" i="36" s="1"/>
  <c r="D31" i="36"/>
  <c r="B31" i="36"/>
  <c r="F29" i="36"/>
  <c r="F86" i="36" s="1"/>
  <c r="F88" i="36" s="1"/>
  <c r="F95" i="36" s="1"/>
  <c r="K28" i="36"/>
  <c r="K26" i="36"/>
  <c r="C26" i="36"/>
  <c r="B26" i="36"/>
  <c r="J22" i="36"/>
  <c r="H22" i="36"/>
  <c r="E22" i="36"/>
  <c r="K22" i="36" s="1"/>
  <c r="C22" i="36"/>
  <c r="H16" i="36"/>
  <c r="F16" i="36"/>
  <c r="D16" i="36"/>
  <c r="D29" i="36" s="1"/>
  <c r="C16" i="36"/>
  <c r="B16" i="36"/>
  <c r="J13" i="36"/>
  <c r="H13" i="36"/>
  <c r="E13" i="36"/>
  <c r="C13" i="36"/>
  <c r="B13" i="36"/>
  <c r="E11" i="36"/>
  <c r="K11" i="36" s="1"/>
  <c r="C11" i="36"/>
  <c r="E9" i="36"/>
  <c r="C9" i="36"/>
  <c r="C29" i="37" l="1"/>
  <c r="E86" i="37"/>
  <c r="E88" i="37" s="1"/>
  <c r="E95" i="37" s="1"/>
  <c r="B29" i="36"/>
  <c r="B85" i="36"/>
  <c r="K9" i="37"/>
  <c r="E29" i="36"/>
  <c r="B29" i="37"/>
  <c r="C41" i="37"/>
  <c r="K9" i="36"/>
  <c r="C37" i="36"/>
  <c r="C31" i="36" s="1"/>
  <c r="I31" i="37"/>
  <c r="I85" i="37" s="1"/>
  <c r="I86" i="37" s="1"/>
  <c r="I88" i="37" s="1"/>
  <c r="I95" i="37" s="1"/>
  <c r="J29" i="36"/>
  <c r="K29" i="36" s="1"/>
  <c r="H29" i="37"/>
  <c r="H86" i="37" s="1"/>
  <c r="H88" i="37" s="1"/>
  <c r="H95" i="37" s="1"/>
  <c r="K13" i="36"/>
  <c r="J29" i="37"/>
  <c r="H29" i="36"/>
  <c r="C53" i="36"/>
  <c r="B59" i="37"/>
  <c r="B85" i="37" s="1"/>
  <c r="B86" i="37" s="1"/>
  <c r="B88" i="37" s="1"/>
  <c r="B95" i="37" s="1"/>
  <c r="D86" i="37"/>
  <c r="K29" i="37"/>
  <c r="F86" i="37"/>
  <c r="F88" i="37" s="1"/>
  <c r="F95" i="37" s="1"/>
  <c r="J59" i="37"/>
  <c r="C31" i="37"/>
  <c r="K13" i="37"/>
  <c r="C59" i="37"/>
  <c r="K16" i="37"/>
  <c r="E31" i="36"/>
  <c r="E85" i="36" s="1"/>
  <c r="I31" i="36"/>
  <c r="I85" i="36" s="1"/>
  <c r="I86" i="36" s="1"/>
  <c r="I88" i="36" s="1"/>
  <c r="I95" i="36" s="1"/>
  <c r="D85" i="36"/>
  <c r="D86" i="36" s="1"/>
  <c r="H86" i="36"/>
  <c r="H88" i="36" s="1"/>
  <c r="H95" i="36" s="1"/>
  <c r="J59" i="36"/>
  <c r="C59" i="36"/>
  <c r="C29" i="36"/>
  <c r="K16" i="36"/>
  <c r="H22" i="35"/>
  <c r="E22" i="35"/>
  <c r="K164" i="35"/>
  <c r="M132" i="35"/>
  <c r="K106" i="35"/>
  <c r="E102" i="35"/>
  <c r="E101" i="35"/>
  <c r="J94" i="35"/>
  <c r="I94" i="35"/>
  <c r="H94" i="35"/>
  <c r="F94" i="35"/>
  <c r="E94" i="35"/>
  <c r="D94" i="35"/>
  <c r="C94" i="35"/>
  <c r="B94" i="35"/>
  <c r="C84" i="35"/>
  <c r="J84" i="35" s="1"/>
  <c r="B84" i="35"/>
  <c r="C83" i="35"/>
  <c r="J83" i="35" s="1"/>
  <c r="C82" i="35"/>
  <c r="J82" i="35" s="1"/>
  <c r="C81" i="35"/>
  <c r="J81" i="35" s="1"/>
  <c r="B81" i="35"/>
  <c r="C80" i="35"/>
  <c r="J80" i="35" s="1"/>
  <c r="C79" i="35"/>
  <c r="J79" i="35" s="1"/>
  <c r="C78" i="35"/>
  <c r="J78" i="35" s="1"/>
  <c r="C77" i="35"/>
  <c r="J77" i="35" s="1"/>
  <c r="B77" i="35"/>
  <c r="C76" i="35"/>
  <c r="J76" i="35" s="1"/>
  <c r="J75" i="35"/>
  <c r="C74" i="35"/>
  <c r="J74" i="35" s="1"/>
  <c r="C73" i="35"/>
  <c r="J73" i="35" s="1"/>
  <c r="J72" i="35"/>
  <c r="C72" i="35"/>
  <c r="B72" i="35"/>
  <c r="C71" i="35"/>
  <c r="J71" i="35" s="1"/>
  <c r="C70" i="35"/>
  <c r="J70" i="35" s="1"/>
  <c r="J69" i="35"/>
  <c r="C69" i="35"/>
  <c r="C68" i="35"/>
  <c r="J68" i="35" s="1"/>
  <c r="C67" i="35"/>
  <c r="J67" i="35" s="1"/>
  <c r="C66" i="35"/>
  <c r="J66" i="35" s="1"/>
  <c r="C65" i="35"/>
  <c r="J65" i="35" s="1"/>
  <c r="J64" i="35"/>
  <c r="C64" i="35"/>
  <c r="C63" i="35"/>
  <c r="J63" i="35" s="1"/>
  <c r="C62" i="35"/>
  <c r="J62" i="35" s="1"/>
  <c r="C61" i="35"/>
  <c r="J61" i="35" s="1"/>
  <c r="C60" i="35"/>
  <c r="C58" i="35"/>
  <c r="I57" i="35"/>
  <c r="E57" i="35"/>
  <c r="C57" i="35" s="1"/>
  <c r="I56" i="35"/>
  <c r="E56" i="35"/>
  <c r="C56" i="35" s="1"/>
  <c r="C55" i="35"/>
  <c r="I54" i="35"/>
  <c r="E54" i="35"/>
  <c r="C54" i="35" s="1"/>
  <c r="I53" i="35"/>
  <c r="E53" i="35"/>
  <c r="C52" i="35"/>
  <c r="C51" i="35"/>
  <c r="C50" i="35"/>
  <c r="C49" i="35"/>
  <c r="C48" i="35"/>
  <c r="I47" i="35"/>
  <c r="E47" i="35"/>
  <c r="C47" i="35" s="1"/>
  <c r="C46" i="35"/>
  <c r="I45" i="35"/>
  <c r="E45" i="35"/>
  <c r="C45" i="35" s="1"/>
  <c r="C44" i="35"/>
  <c r="B44" i="35"/>
  <c r="I43" i="35"/>
  <c r="E43" i="35"/>
  <c r="I42" i="35"/>
  <c r="E42" i="35"/>
  <c r="I41" i="35"/>
  <c r="E41" i="35"/>
  <c r="C41" i="35" s="1"/>
  <c r="I40" i="35"/>
  <c r="E40" i="35"/>
  <c r="I39" i="35"/>
  <c r="E39" i="35"/>
  <c r="C39" i="35" s="1"/>
  <c r="I38" i="35"/>
  <c r="E38" i="35"/>
  <c r="I37" i="35"/>
  <c r="E37" i="35"/>
  <c r="I36" i="35"/>
  <c r="E36" i="35"/>
  <c r="C35" i="35"/>
  <c r="I34" i="35"/>
  <c r="E34" i="35"/>
  <c r="C34" i="35" s="1"/>
  <c r="I33" i="35"/>
  <c r="C33" i="35" s="1"/>
  <c r="E33" i="35"/>
  <c r="I32" i="35"/>
  <c r="E32" i="35"/>
  <c r="H31" i="35"/>
  <c r="H85" i="35" s="1"/>
  <c r="F31" i="35"/>
  <c r="F85" i="35" s="1"/>
  <c r="D31" i="35"/>
  <c r="D85" i="35" s="1"/>
  <c r="K28" i="35"/>
  <c r="K26" i="35"/>
  <c r="C26" i="35"/>
  <c r="B26" i="35"/>
  <c r="J22" i="35"/>
  <c r="C22" i="35"/>
  <c r="H16" i="35"/>
  <c r="F16" i="35"/>
  <c r="F29" i="35" s="1"/>
  <c r="D16" i="35"/>
  <c r="K16" i="35" s="1"/>
  <c r="C16" i="35"/>
  <c r="B16" i="35"/>
  <c r="J13" i="35"/>
  <c r="J29" i="35" s="1"/>
  <c r="H13" i="35"/>
  <c r="E13" i="35"/>
  <c r="K13" i="35" s="1"/>
  <c r="C13" i="35"/>
  <c r="B13" i="35"/>
  <c r="E11" i="35"/>
  <c r="K11" i="35" s="1"/>
  <c r="C11" i="35"/>
  <c r="E9" i="35"/>
  <c r="K9" i="35" s="1"/>
  <c r="C9" i="35"/>
  <c r="C62" i="33"/>
  <c r="J62" i="33" s="1"/>
  <c r="B26" i="33"/>
  <c r="C83" i="33"/>
  <c r="J83" i="33" s="1"/>
  <c r="C82" i="33"/>
  <c r="J82" i="33" s="1"/>
  <c r="C76" i="33"/>
  <c r="J76" i="33" s="1"/>
  <c r="C64" i="33"/>
  <c r="J64" i="33" s="1"/>
  <c r="K167" i="33"/>
  <c r="K164" i="33"/>
  <c r="K163" i="33"/>
  <c r="K159" i="33"/>
  <c r="K155" i="33"/>
  <c r="K152" i="33"/>
  <c r="M132" i="33"/>
  <c r="K106" i="33"/>
  <c r="E102" i="33"/>
  <c r="E101" i="33"/>
  <c r="J94" i="33"/>
  <c r="I94" i="33"/>
  <c r="H94" i="33"/>
  <c r="F94" i="33"/>
  <c r="E94" i="33"/>
  <c r="D94" i="33"/>
  <c r="C94" i="33"/>
  <c r="B94" i="33"/>
  <c r="C84" i="33"/>
  <c r="J84" i="33" s="1"/>
  <c r="B84" i="33"/>
  <c r="C81" i="33"/>
  <c r="J81" i="33" s="1"/>
  <c r="B81" i="33"/>
  <c r="C80" i="33"/>
  <c r="J80" i="33" s="1"/>
  <c r="C79" i="33"/>
  <c r="J79" i="33" s="1"/>
  <c r="C78" i="33"/>
  <c r="J78" i="33" s="1"/>
  <c r="C77" i="33"/>
  <c r="J77" i="33" s="1"/>
  <c r="B77" i="33"/>
  <c r="J75" i="33"/>
  <c r="C74" i="33"/>
  <c r="J74" i="33" s="1"/>
  <c r="C73" i="33"/>
  <c r="J73" i="33" s="1"/>
  <c r="C72" i="33"/>
  <c r="J72" i="33" s="1"/>
  <c r="B72" i="33"/>
  <c r="C71" i="33"/>
  <c r="J71" i="33" s="1"/>
  <c r="C70" i="33"/>
  <c r="J70" i="33" s="1"/>
  <c r="C69" i="33"/>
  <c r="J69" i="33" s="1"/>
  <c r="C68" i="33"/>
  <c r="J68" i="33" s="1"/>
  <c r="C67" i="33"/>
  <c r="J67" i="33" s="1"/>
  <c r="C66" i="33"/>
  <c r="J66" i="33" s="1"/>
  <c r="B66" i="33"/>
  <c r="C65" i="33"/>
  <c r="J65" i="33" s="1"/>
  <c r="C63" i="33"/>
  <c r="J63" i="33" s="1"/>
  <c r="C61" i="33"/>
  <c r="J61" i="33" s="1"/>
  <c r="C60" i="33"/>
  <c r="J60" i="33" s="1"/>
  <c r="C58" i="33"/>
  <c r="I57" i="33"/>
  <c r="E57" i="33"/>
  <c r="I56" i="33"/>
  <c r="E56" i="33"/>
  <c r="C56" i="33" s="1"/>
  <c r="C55" i="33"/>
  <c r="I54" i="33"/>
  <c r="E54" i="33"/>
  <c r="I53" i="33"/>
  <c r="E53" i="33"/>
  <c r="C52" i="33"/>
  <c r="C51" i="33"/>
  <c r="C50" i="33"/>
  <c r="C49" i="33"/>
  <c r="C48" i="33"/>
  <c r="I47" i="33"/>
  <c r="E47" i="33"/>
  <c r="C46" i="33"/>
  <c r="I45" i="33"/>
  <c r="E45" i="33"/>
  <c r="C45" i="33" s="1"/>
  <c r="C44" i="33"/>
  <c r="B44" i="33"/>
  <c r="I43" i="33"/>
  <c r="E43" i="33"/>
  <c r="I42" i="33"/>
  <c r="E42" i="33"/>
  <c r="C42" i="33" s="1"/>
  <c r="I41" i="33"/>
  <c r="E41" i="33"/>
  <c r="C41" i="33" s="1"/>
  <c r="I40" i="33"/>
  <c r="E40" i="33"/>
  <c r="I39" i="33"/>
  <c r="E39" i="33"/>
  <c r="I38" i="33"/>
  <c r="E38" i="33"/>
  <c r="I37" i="33"/>
  <c r="E37" i="33"/>
  <c r="I36" i="33"/>
  <c r="E36" i="33"/>
  <c r="C36" i="33" s="1"/>
  <c r="C35" i="33"/>
  <c r="I34" i="33"/>
  <c r="E34" i="33"/>
  <c r="C34" i="33" s="1"/>
  <c r="I33" i="33"/>
  <c r="E33" i="33"/>
  <c r="I32" i="33"/>
  <c r="E32" i="33"/>
  <c r="H31" i="33"/>
  <c r="H85" i="33" s="1"/>
  <c r="F31" i="33"/>
  <c r="F85" i="33" s="1"/>
  <c r="D31" i="33"/>
  <c r="K28" i="33"/>
  <c r="K26" i="33"/>
  <c r="C26" i="33"/>
  <c r="J22" i="33"/>
  <c r="K22" i="33" s="1"/>
  <c r="C22" i="33"/>
  <c r="B22" i="33"/>
  <c r="D16" i="33"/>
  <c r="H16" i="33"/>
  <c r="F16" i="33"/>
  <c r="F29" i="33" s="1"/>
  <c r="C16" i="33"/>
  <c r="B16" i="33"/>
  <c r="J13" i="33"/>
  <c r="H13" i="33"/>
  <c r="E13" i="33"/>
  <c r="C13" i="33"/>
  <c r="B13" i="33"/>
  <c r="E11" i="33"/>
  <c r="K11" i="33" s="1"/>
  <c r="C11" i="33"/>
  <c r="E9" i="33"/>
  <c r="C9" i="33"/>
  <c r="C36" i="35" l="1"/>
  <c r="C31" i="35" s="1"/>
  <c r="C42" i="35"/>
  <c r="C37" i="35"/>
  <c r="C43" i="35"/>
  <c r="C32" i="35"/>
  <c r="C38" i="35"/>
  <c r="C53" i="35"/>
  <c r="E86" i="36"/>
  <c r="E88" i="36" s="1"/>
  <c r="E95" i="36" s="1"/>
  <c r="K31" i="37"/>
  <c r="K22" i="35"/>
  <c r="B86" i="36"/>
  <c r="B88" i="36" s="1"/>
  <c r="B95" i="36" s="1"/>
  <c r="C40" i="35"/>
  <c r="C85" i="37"/>
  <c r="C86" i="37" s="1"/>
  <c r="C88" i="37" s="1"/>
  <c r="C95" i="37" s="1"/>
  <c r="D88" i="37"/>
  <c r="K127" i="37"/>
  <c r="J85" i="37"/>
  <c r="K31" i="36"/>
  <c r="D88" i="36"/>
  <c r="K127" i="36"/>
  <c r="J85" i="36"/>
  <c r="C85" i="36"/>
  <c r="C86" i="36" s="1"/>
  <c r="C88" i="36" s="1"/>
  <c r="C95" i="36" s="1"/>
  <c r="B29" i="35"/>
  <c r="C29" i="35"/>
  <c r="H29" i="35"/>
  <c r="H86" i="35" s="1"/>
  <c r="H88" i="35" s="1"/>
  <c r="H95" i="35" s="1"/>
  <c r="B59" i="35"/>
  <c r="I31" i="35"/>
  <c r="I85" i="35" s="1"/>
  <c r="I86" i="35" s="1"/>
  <c r="I88" i="35" s="1"/>
  <c r="I95" i="35" s="1"/>
  <c r="C59" i="35"/>
  <c r="J60" i="35"/>
  <c r="J59" i="35" s="1"/>
  <c r="F86" i="35"/>
  <c r="F88" i="35" s="1"/>
  <c r="F95" i="35" s="1"/>
  <c r="D29" i="35"/>
  <c r="E29" i="35"/>
  <c r="B31" i="35"/>
  <c r="E31" i="35"/>
  <c r="E85" i="35" s="1"/>
  <c r="C40" i="33"/>
  <c r="C38" i="33"/>
  <c r="C54" i="33"/>
  <c r="B38" i="33"/>
  <c r="B31" i="33" s="1"/>
  <c r="C43" i="33"/>
  <c r="C32" i="33"/>
  <c r="J29" i="33"/>
  <c r="C47" i="33"/>
  <c r="C37" i="33"/>
  <c r="C33" i="33"/>
  <c r="C57" i="33"/>
  <c r="C39" i="33"/>
  <c r="C53" i="33"/>
  <c r="B59" i="33"/>
  <c r="I31" i="33"/>
  <c r="I85" i="33" s="1"/>
  <c r="F86" i="33"/>
  <c r="F88" i="33" s="1"/>
  <c r="F95" i="33" s="1"/>
  <c r="H29" i="33"/>
  <c r="H86" i="33" s="1"/>
  <c r="H88" i="33" s="1"/>
  <c r="H95" i="33" s="1"/>
  <c r="C29" i="33"/>
  <c r="K13" i="33"/>
  <c r="E29" i="33"/>
  <c r="J59" i="33"/>
  <c r="D29" i="33"/>
  <c r="K16" i="33"/>
  <c r="K9" i="33"/>
  <c r="D85" i="33"/>
  <c r="E31" i="33"/>
  <c r="E85" i="33" s="1"/>
  <c r="B29" i="33"/>
  <c r="C59" i="33"/>
  <c r="K85" i="37" l="1"/>
  <c r="J86" i="37"/>
  <c r="K151" i="37"/>
  <c r="D95" i="37"/>
  <c r="K151" i="36"/>
  <c r="J86" i="36"/>
  <c r="K85" i="36"/>
  <c r="D95" i="36"/>
  <c r="B85" i="35"/>
  <c r="B86" i="35" s="1"/>
  <c r="B88" i="35" s="1"/>
  <c r="B95" i="35" s="1"/>
  <c r="C85" i="35"/>
  <c r="C86" i="35" s="1"/>
  <c r="C88" i="35" s="1"/>
  <c r="C95" i="35" s="1"/>
  <c r="K31" i="35"/>
  <c r="E86" i="35"/>
  <c r="E88" i="35" s="1"/>
  <c r="E95" i="35" s="1"/>
  <c r="K29" i="35"/>
  <c r="D86" i="35"/>
  <c r="J85" i="35"/>
  <c r="K127" i="35"/>
  <c r="I86" i="33"/>
  <c r="I88" i="33" s="1"/>
  <c r="I95" i="33" s="1"/>
  <c r="B85" i="33"/>
  <c r="C31" i="33"/>
  <c r="C85" i="33" s="1"/>
  <c r="C86" i="33" s="1"/>
  <c r="C88" i="33" s="1"/>
  <c r="C95" i="33" s="1"/>
  <c r="B86" i="33"/>
  <c r="B88" i="33" s="1"/>
  <c r="B95" i="33" s="1"/>
  <c r="K31" i="33"/>
  <c r="E86" i="33"/>
  <c r="E88" i="33" s="1"/>
  <c r="E95" i="33" s="1"/>
  <c r="K29" i="33"/>
  <c r="D86" i="33"/>
  <c r="J85" i="33"/>
  <c r="J86" i="33" s="1"/>
  <c r="J88" i="33" s="1"/>
  <c r="K127" i="33"/>
  <c r="J88" i="37" l="1"/>
  <c r="K86" i="37"/>
  <c r="J88" i="36"/>
  <c r="K86" i="36"/>
  <c r="K151" i="35"/>
  <c r="J86" i="35"/>
  <c r="J88" i="35" s="1"/>
  <c r="J95" i="35" s="1"/>
  <c r="D88" i="35"/>
  <c r="K85" i="35"/>
  <c r="K151" i="33"/>
  <c r="K85" i="33"/>
  <c r="D88" i="33"/>
  <c r="K86" i="33"/>
  <c r="J95" i="37" l="1"/>
  <c r="K95" i="37" s="1"/>
  <c r="K88" i="37"/>
  <c r="J95" i="36"/>
  <c r="K95" i="36" s="1"/>
  <c r="K88" i="36"/>
  <c r="K86" i="35"/>
  <c r="K88" i="35"/>
  <c r="D95" i="35"/>
  <c r="K95" i="35" s="1"/>
  <c r="K88" i="33"/>
  <c r="D95" i="33"/>
  <c r="K95" i="33" s="1"/>
  <c r="C104" i="33"/>
  <c r="C104" i="36"/>
  <c r="C104" i="37"/>
  <c r="C104" i="35"/>
  <c r="B104" i="35"/>
  <c r="B104" i="36"/>
  <c r="B104" i="33"/>
  <c r="B104" i="37"/>
</calcChain>
</file>

<file path=xl/sharedStrings.xml><?xml version="1.0" encoding="utf-8"?>
<sst xmlns="http://schemas.openxmlformats.org/spreadsheetml/2006/main" count="908" uniqueCount="192">
  <si>
    <t>科　　　　目</t>
    <rPh sb="0" eb="1">
      <t>カ</t>
    </rPh>
    <rPh sb="5" eb="6">
      <t>メ</t>
    </rPh>
    <phoneticPr fontId="1"/>
  </si>
  <si>
    <t>法人会計</t>
    <rPh sb="0" eb="2">
      <t>ホウジン</t>
    </rPh>
    <rPh sb="2" eb="4">
      <t>カイケイ</t>
    </rPh>
    <phoneticPr fontId="1"/>
  </si>
  <si>
    <t>公益目的事業</t>
    <rPh sb="0" eb="2">
      <t>コウエキ</t>
    </rPh>
    <rPh sb="2" eb="4">
      <t>モクテキ</t>
    </rPh>
    <rPh sb="4" eb="6">
      <t>ジギョウ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</si>
  <si>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</si>
  <si>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管理費</t>
    <rPh sb="0" eb="2">
      <t>カンリ</t>
    </rPh>
    <rPh sb="2" eb="3">
      <t>ヒ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</si>
  <si>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</si>
  <si>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</si>
  <si>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</si>
  <si>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</si>
  <si>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</si>
  <si>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賃借料</t>
    <rPh sb="0" eb="3">
      <t>チンシャクリョウ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</si>
  <si>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</si>
  <si>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雑費</t>
    <rPh sb="0" eb="2">
      <t>ザッピ</t>
    </rPh>
    <phoneticPr fontId="1"/>
  </si>
  <si>
    <t>総計</t>
    <rPh sb="0" eb="2">
      <t>ソウケイ</t>
    </rPh>
    <phoneticPr fontId="1"/>
  </si>
  <si>
    <t>一般管理費　15％</t>
    <rPh sb="0" eb="2">
      <t>イッパン</t>
    </rPh>
    <rPh sb="2" eb="5">
      <t>カンリヒ</t>
    </rPh>
    <phoneticPr fontId="1"/>
  </si>
  <si>
    <t>合　　　　計</t>
    <rPh sb="0" eb="1">
      <t>ゴウ</t>
    </rPh>
    <rPh sb="5" eb="6">
      <t>ケイ</t>
    </rPh>
    <phoneticPr fontId="1"/>
  </si>
  <si>
    <t>総計の</t>
    <rPh sb="0" eb="2">
      <t>ソウケイ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</si>
  <si>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</si>
  <si>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実施事業等会計</t>
    <rPh sb="0" eb="2">
      <t>ジッシ</t>
    </rPh>
    <rPh sb="2" eb="3">
      <t>コト</t>
    </rPh>
    <rPh sb="3" eb="4">
      <t>ギョウ</t>
    </rPh>
    <rPh sb="4" eb="5">
      <t>トウ</t>
    </rPh>
    <rPh sb="5" eb="7">
      <t>カイケイ</t>
    </rPh>
    <phoneticPr fontId="1"/>
  </si>
  <si>
    <t>　</t>
    <phoneticPr fontId="2"/>
  </si>
  <si>
    <t>会議費</t>
    <rPh sb="0" eb="3">
      <t>カイギヒ</t>
    </rPh>
    <phoneticPr fontId="2"/>
  </si>
  <si>
    <t>修繕費</t>
    <rPh sb="0" eb="2">
      <t>シュウゼン</t>
    </rPh>
    <rPh sb="2" eb="3">
      <t>ヒ</t>
    </rPh>
    <phoneticPr fontId="1"/>
  </si>
  <si>
    <t>燃料費</t>
    <rPh sb="0" eb="3">
      <t>ネンリョウヒ</t>
    </rPh>
    <phoneticPr fontId="1"/>
  </si>
  <si>
    <t>光熱水料費</t>
    <rPh sb="0" eb="2">
      <t>コウネツ</t>
    </rPh>
    <rPh sb="2" eb="3">
      <t>ミズ</t>
    </rPh>
    <rPh sb="3" eb="4">
      <t>リョウ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</si>
  <si>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</si>
  <si>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3">
      <t>コウ</t>
    </rPh>
    <phoneticPr fontId="1"/>
  </si>
  <si>
    <t>リース料</t>
    <rPh sb="3" eb="4">
      <t>リョウ</t>
    </rPh>
    <phoneticPr fontId="2"/>
  </si>
  <si>
    <t>事務所管理費</t>
    <rPh sb="0" eb="3">
      <t>ジムショ</t>
    </rPh>
    <rPh sb="3" eb="6">
      <t>カンリヒ</t>
    </rPh>
    <phoneticPr fontId="2"/>
  </si>
  <si>
    <t>支払手数料</t>
    <rPh sb="0" eb="2">
      <t>シハラ</t>
    </rPh>
    <rPh sb="2" eb="5">
      <t>テスウリョウ</t>
    </rPh>
    <phoneticPr fontId="2"/>
  </si>
  <si>
    <t>福利厚生事業</t>
    <rPh sb="0" eb="2">
      <t>フクリ</t>
    </rPh>
    <rPh sb="2" eb="4">
      <t>コウセイ</t>
    </rPh>
    <rPh sb="4" eb="6">
      <t>ジギョウ</t>
    </rPh>
    <phoneticPr fontId="1"/>
  </si>
  <si>
    <t>会員支援事業等</t>
    <rPh sb="0" eb="2">
      <t>カイイン</t>
    </rPh>
    <rPh sb="2" eb="4">
      <t>シエン</t>
    </rPh>
    <rPh sb="4" eb="6">
      <t>ジギョウ</t>
    </rPh>
    <rPh sb="6" eb="7">
      <t>トウ</t>
    </rPh>
    <phoneticPr fontId="1"/>
  </si>
  <si>
    <t>表彰費</t>
    <rPh sb="0" eb="2">
      <t>ヒョウショウ</t>
    </rPh>
    <rPh sb="2" eb="3">
      <t>ヒ</t>
    </rPh>
    <phoneticPr fontId="2"/>
  </si>
  <si>
    <t>　　</t>
    <phoneticPr fontId="2"/>
  </si>
  <si>
    <t>渉外慶弔費</t>
    <rPh sb="0" eb="2">
      <t>ショウガイ</t>
    </rPh>
    <rPh sb="2" eb="4">
      <t>ケイチョウ</t>
    </rPh>
    <rPh sb="4" eb="5">
      <t>ヒ</t>
    </rPh>
    <phoneticPr fontId="2"/>
  </si>
  <si>
    <t>　　　公益目的事業・共通　78％</t>
    <rPh sb="3" eb="5">
      <t>コウエキ</t>
    </rPh>
    <rPh sb="5" eb="7">
      <t>モクテキ</t>
    </rPh>
    <rPh sb="7" eb="9">
      <t>ジギョウ</t>
    </rPh>
    <rPh sb="10" eb="12">
      <t>キョウツウ</t>
    </rPh>
    <phoneticPr fontId="1"/>
  </si>
  <si>
    <t>（単位 ： 円）</t>
    <rPh sb="1" eb="3">
      <t>タンイ</t>
    </rPh>
    <rPh sb="6" eb="7">
      <t>エン</t>
    </rPh>
    <phoneticPr fontId="1"/>
  </si>
  <si>
    <t>　　　　　　　その他会計</t>
    <rPh sb="9" eb="10">
      <t>タ</t>
    </rPh>
    <rPh sb="10" eb="12">
      <t>カイケイ</t>
    </rPh>
    <phoneticPr fontId="1"/>
  </si>
  <si>
    <t>公益共通</t>
    <rPh sb="0" eb="2">
      <t>コウエキ</t>
    </rPh>
    <rPh sb="2" eb="3">
      <t>トモ</t>
    </rPh>
    <rPh sb="3" eb="4">
      <t>コウキョウ</t>
    </rPh>
    <phoneticPr fontId="1"/>
  </si>
  <si>
    <t>その他共通</t>
    <rPh sb="2" eb="3">
      <t>タ</t>
    </rPh>
    <rPh sb="3" eb="4">
      <t>トモ</t>
    </rPh>
    <rPh sb="4" eb="5">
      <t>ツウ</t>
    </rPh>
    <phoneticPr fontId="2"/>
  </si>
  <si>
    <t>※予算は、直接経費を事業別に計上し、それ以外（給与手当等）は、事業回数割合で按分し共通に計上しています。</t>
    <rPh sb="1" eb="3">
      <t>ヨサン</t>
    </rPh>
    <rPh sb="5" eb="7">
      <t>チョクセツ</t>
    </rPh>
    <rPh sb="7" eb="9">
      <t>ケイヒ</t>
    </rPh>
    <rPh sb="10" eb="13">
      <t>ジギョウベツ</t>
    </rPh>
    <rPh sb="14" eb="16">
      <t>ケイジョウ</t>
    </rPh>
    <rPh sb="20" eb="22">
      <t>イガイ</t>
    </rPh>
    <rPh sb="23" eb="25">
      <t>キュウヨ</t>
    </rPh>
    <rPh sb="25" eb="27">
      <t>テアテ</t>
    </rPh>
    <rPh sb="27" eb="28">
      <t>トウ</t>
    </rPh>
    <rPh sb="31" eb="33">
      <t>ジギョウ</t>
    </rPh>
    <rPh sb="33" eb="35">
      <t>カイスウ</t>
    </rPh>
    <rPh sb="35" eb="37">
      <t>ワリアイ</t>
    </rPh>
    <rPh sb="38" eb="40">
      <t>アンブン</t>
    </rPh>
    <rPh sb="41" eb="43">
      <t>キョウツウ</t>
    </rPh>
    <rPh sb="44" eb="46">
      <t>ケイジョウ</t>
    </rPh>
    <phoneticPr fontId="2"/>
  </si>
  <si>
    <t>　　雑収益</t>
    <rPh sb="2" eb="3">
      <t>ザツ</t>
    </rPh>
    <rPh sb="3" eb="5">
      <t>シュウエキ</t>
    </rPh>
    <phoneticPr fontId="1"/>
  </si>
  <si>
    <t>　【経常収益計】</t>
    <rPh sb="2" eb="4">
      <t>ケイジョウ</t>
    </rPh>
    <rPh sb="4" eb="6">
      <t>シュウエキ</t>
    </rPh>
    <rPh sb="6" eb="7">
      <t>ケイ</t>
    </rPh>
    <rPh sb="7" eb="8">
      <t>シュウケイ</t>
    </rPh>
    <phoneticPr fontId="1"/>
  </si>
  <si>
    <t>　【経常費用計】</t>
    <rPh sb="2" eb="4">
      <t>ケイジョウ</t>
    </rPh>
    <rPh sb="4" eb="6">
      <t>ヒヨウ</t>
    </rPh>
    <rPh sb="6" eb="7">
      <t>ケイ</t>
    </rPh>
    <rPh sb="7" eb="8">
      <t>カッケイ</t>
    </rPh>
    <phoneticPr fontId="1"/>
  </si>
  <si>
    <t>　【経常外収益計】　</t>
    <rPh sb="2" eb="5">
      <t>ケイジョウガイ</t>
    </rPh>
    <rPh sb="5" eb="7">
      <t>シュウエキ</t>
    </rPh>
    <rPh sb="7" eb="8">
      <t>ケイ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</si>
  <si>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</si>
  <si>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１　経常増減の部</t>
    <rPh sb="2" eb="4">
      <t>ケイジョウ</t>
    </rPh>
    <rPh sb="4" eb="6">
      <t>ゾウゲン</t>
    </rPh>
    <rPh sb="7" eb="8">
      <t>ブ</t>
    </rPh>
    <phoneticPr fontId="1"/>
  </si>
  <si>
    <t>　基本財産運用益</t>
    <rPh sb="1" eb="3">
      <t>キホン</t>
    </rPh>
    <rPh sb="3" eb="5">
      <t>ザイサン</t>
    </rPh>
    <rPh sb="5" eb="7">
      <t>ウンヨウ</t>
    </rPh>
    <rPh sb="7" eb="8">
      <t>エキ</t>
    </rPh>
    <phoneticPr fontId="1"/>
  </si>
  <si>
    <t>　　基本財産受取利息</t>
    <rPh sb="2" eb="4">
      <t>キホン</t>
    </rPh>
    <rPh sb="4" eb="6">
      <t>ザイサン</t>
    </rPh>
    <rPh sb="6" eb="8">
      <t>ウケトリ</t>
    </rPh>
    <rPh sb="8" eb="10">
      <t>リソク</t>
    </rPh>
    <phoneticPr fontId="1"/>
  </si>
  <si>
    <t>　　特定資産受取利息</t>
    <rPh sb="2" eb="4">
      <t>トクテイ</t>
    </rPh>
    <rPh sb="4" eb="6">
      <t>シサン</t>
    </rPh>
    <rPh sb="6" eb="8">
      <t>ウケトリ</t>
    </rPh>
    <rPh sb="8" eb="10">
      <t>リソク</t>
    </rPh>
    <phoneticPr fontId="1"/>
  </si>
  <si>
    <t>　　広報事業収益</t>
    <rPh sb="2" eb="4">
      <t>コウホウ</t>
    </rPh>
    <rPh sb="4" eb="6">
      <t>ジギョウ</t>
    </rPh>
    <rPh sb="6" eb="8">
      <t>シュウエキ</t>
    </rPh>
    <phoneticPr fontId="1"/>
  </si>
  <si>
    <t>　　経営支援事業収益</t>
    <rPh sb="2" eb="4">
      <t>ケイエイ</t>
    </rPh>
    <rPh sb="4" eb="6">
      <t>シエン</t>
    </rPh>
    <rPh sb="6" eb="8">
      <t>ジギョウ</t>
    </rPh>
    <rPh sb="8" eb="10">
      <t>シュウエキ</t>
    </rPh>
    <phoneticPr fontId="1"/>
  </si>
  <si>
    <t>　　福利厚生事業収益</t>
    <rPh sb="2" eb="4">
      <t>フクリ</t>
    </rPh>
    <rPh sb="4" eb="6">
      <t>コウセイ</t>
    </rPh>
    <rPh sb="6" eb="8">
      <t>ジギョウ</t>
    </rPh>
    <rPh sb="8" eb="10">
      <t>シュウエキ</t>
    </rPh>
    <phoneticPr fontId="1"/>
  </si>
  <si>
    <t>　　会員支援事業収益</t>
    <rPh sb="2" eb="4">
      <t>カイイン</t>
    </rPh>
    <rPh sb="4" eb="6">
      <t>シエン</t>
    </rPh>
    <rPh sb="6" eb="8">
      <t>ジギョウ</t>
    </rPh>
    <rPh sb="8" eb="10">
      <t>シュウエキ</t>
    </rPh>
    <phoneticPr fontId="1"/>
  </si>
  <si>
    <t>　　受取全法連助成金振替額</t>
    <rPh sb="2" eb="3">
      <t>ウ</t>
    </rPh>
    <rPh sb="3" eb="4">
      <t>ト</t>
    </rPh>
    <rPh sb="4" eb="5">
      <t>ゼン</t>
    </rPh>
    <rPh sb="5" eb="6">
      <t>ホウ</t>
    </rPh>
    <rPh sb="6" eb="7">
      <t>レン</t>
    </rPh>
    <rPh sb="7" eb="10">
      <t>ジョセイキン</t>
    </rPh>
    <rPh sb="10" eb="13">
      <t>フリカエガク</t>
    </rPh>
    <phoneticPr fontId="1"/>
  </si>
  <si>
    <t>　　受取県連補助金</t>
    <rPh sb="2" eb="3">
      <t>ウ</t>
    </rPh>
    <rPh sb="3" eb="4">
      <t>ト</t>
    </rPh>
    <rPh sb="4" eb="6">
      <t>ケンレン</t>
    </rPh>
    <rPh sb="6" eb="8">
      <t>ホジョ</t>
    </rPh>
    <rPh sb="8" eb="9">
      <t>キン</t>
    </rPh>
    <phoneticPr fontId="1"/>
  </si>
  <si>
    <t>　　受取利息</t>
    <rPh sb="2" eb="4">
      <t>ウケトリ</t>
    </rPh>
    <rPh sb="4" eb="6">
      <t>リソク</t>
    </rPh>
    <phoneticPr fontId="1"/>
  </si>
  <si>
    <t>(2)経常費用</t>
    <rPh sb="3" eb="5">
      <t>ケイジョウ</t>
    </rPh>
    <rPh sb="5" eb="7">
      <t>ヒヨウ</t>
    </rPh>
    <phoneticPr fontId="2"/>
  </si>
  <si>
    <t>(1)経常収益</t>
    <rPh sb="3" eb="5">
      <t>ケイジョウ</t>
    </rPh>
    <rPh sb="5" eb="7">
      <t>シュウエキ</t>
    </rPh>
    <phoneticPr fontId="2"/>
  </si>
  <si>
    <t>　　退職給付費用</t>
    <rPh sb="2" eb="4">
      <t>タイショク</t>
    </rPh>
    <rPh sb="4" eb="6">
      <t>キュウフ</t>
    </rPh>
    <rPh sb="6" eb="8">
      <t>ヒヨウ</t>
    </rPh>
    <phoneticPr fontId="2"/>
  </si>
  <si>
    <t>　　福利厚生費</t>
    <rPh sb="2" eb="4">
      <t>フクリ</t>
    </rPh>
    <rPh sb="4" eb="6">
      <t>コウセイ</t>
    </rPh>
    <rPh sb="6" eb="7">
      <t>ヒ</t>
    </rPh>
    <phoneticPr fontId="1"/>
  </si>
  <si>
    <t>　　会議費</t>
    <rPh sb="2" eb="5">
      <t>カイギヒ</t>
    </rPh>
    <phoneticPr fontId="2"/>
  </si>
  <si>
    <t>　　旅費交通費</t>
    <rPh sb="2" eb="4">
      <t>リョヒ</t>
    </rPh>
    <rPh sb="4" eb="7">
      <t>コウツウヒ</t>
    </rPh>
    <phoneticPr fontId="1"/>
  </si>
  <si>
    <t>　　減価償却費</t>
    <rPh sb="2" eb="4">
      <t>ゲンカ</t>
    </rPh>
    <rPh sb="4" eb="7">
      <t>ショウキャクヒ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</si>
  <si>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</si>
  <si>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消耗什器備品費</t>
    <rPh sb="2" eb="4">
      <t>ショウモウ</t>
    </rPh>
    <rPh sb="4" eb="6">
      <t>ジュウキ</t>
    </rPh>
    <rPh sb="6" eb="8">
      <t>ビヒン</t>
    </rPh>
    <rPh sb="8" eb="9">
      <t>ヒ</t>
    </rPh>
    <phoneticPr fontId="1"/>
  </si>
  <si>
    <t>　　消耗品費</t>
    <rPh sb="2" eb="4">
      <t>ショウモウ</t>
    </rPh>
    <rPh sb="4" eb="5">
      <t>ヒン</t>
    </rPh>
    <rPh sb="5" eb="6">
      <t>ヒ</t>
    </rPh>
    <phoneticPr fontId="1"/>
  </si>
  <si>
    <t>　　修繕費</t>
    <rPh sb="2" eb="4">
      <t>シュウゼン</t>
    </rPh>
    <rPh sb="4" eb="5">
      <t>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</si>
  <si>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</si>
  <si>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燃料費</t>
    <rPh sb="2" eb="4">
      <t>ネンリョウ</t>
    </rPh>
    <rPh sb="4" eb="5">
      <t>ヒ</t>
    </rPh>
    <phoneticPr fontId="1"/>
  </si>
  <si>
    <t>　　光熱水料費</t>
    <rPh sb="2" eb="4">
      <t>コウネツ</t>
    </rPh>
    <rPh sb="4" eb="5">
      <t>ミズ</t>
    </rPh>
    <rPh sb="5" eb="6">
      <t>リョウ</t>
    </rPh>
    <rPh sb="6" eb="7">
      <t>ヒ</t>
    </rPh>
    <phoneticPr fontId="1"/>
  </si>
  <si>
    <t>　　賃借料</t>
    <rPh sb="2" eb="5">
      <t>チンシャクリョウ</t>
    </rPh>
    <phoneticPr fontId="1"/>
  </si>
  <si>
    <t xml:space="preserve">    諸謝金</t>
    <rPh sb="4" eb="5">
      <t>ショ</t>
    </rPh>
    <rPh sb="5" eb="7">
      <t>シャキン</t>
    </rPh>
    <phoneticPr fontId="2"/>
  </si>
  <si>
    <t>　　保険料</t>
    <rPh sb="2" eb="5">
      <t>ホケンリョウ</t>
    </rPh>
    <phoneticPr fontId="1"/>
  </si>
  <si>
    <t>　　租税公課</t>
    <rPh sb="2" eb="4">
      <t>ソゼイ</t>
    </rPh>
    <rPh sb="4" eb="6">
      <t>コウカ</t>
    </rPh>
    <phoneticPr fontId="1"/>
  </si>
  <si>
    <t>　　支払負担金</t>
    <rPh sb="2" eb="4">
      <t>シハライ</t>
    </rPh>
    <rPh sb="4" eb="7">
      <t>フタンキン</t>
    </rPh>
    <phoneticPr fontId="1"/>
  </si>
  <si>
    <t>　　委託費</t>
    <rPh sb="2" eb="5">
      <t>イタクヒ</t>
    </rPh>
    <phoneticPr fontId="2"/>
  </si>
  <si>
    <t>　　会場費</t>
    <rPh sb="2" eb="5">
      <t>カイジョウヒ</t>
    </rPh>
    <phoneticPr fontId="2"/>
  </si>
  <si>
    <t>　　リース料</t>
    <rPh sb="5" eb="6">
      <t>リョウ</t>
    </rPh>
    <phoneticPr fontId="1"/>
  </si>
  <si>
    <t xml:space="preserve">    表彰費</t>
    <rPh sb="4" eb="6">
      <t>ヒョウショウ</t>
    </rPh>
    <rPh sb="6" eb="7">
      <t>ヒ</t>
    </rPh>
    <phoneticPr fontId="2"/>
  </si>
  <si>
    <t>　　事務所管理費</t>
    <rPh sb="2" eb="5">
      <t>ジムショ</t>
    </rPh>
    <rPh sb="5" eb="8">
      <t>カンリヒ</t>
    </rPh>
    <phoneticPr fontId="2"/>
  </si>
  <si>
    <t>　　支払手数料</t>
    <rPh sb="2" eb="4">
      <t>シハラ</t>
    </rPh>
    <rPh sb="4" eb="7">
      <t>テスウリョウ</t>
    </rPh>
    <phoneticPr fontId="1"/>
  </si>
  <si>
    <t>　　雑費</t>
    <rPh sb="2" eb="4">
      <t>ザッピ</t>
    </rPh>
    <phoneticPr fontId="1"/>
  </si>
  <si>
    <t>　管理費</t>
    <rPh sb="1" eb="4">
      <t>カンリヒ</t>
    </rPh>
    <phoneticPr fontId="1"/>
  </si>
  <si>
    <t>　　会議費</t>
    <rPh sb="2" eb="5">
      <t>カイギヒ</t>
    </rPh>
    <phoneticPr fontId="1"/>
  </si>
  <si>
    <t>　  燃料費</t>
    <rPh sb="3" eb="5">
      <t>ネンリョウ</t>
    </rPh>
    <rPh sb="5" eb="6">
      <t>ヒ</t>
    </rPh>
    <phoneticPr fontId="1"/>
  </si>
  <si>
    <t>　　渉外慶弔費</t>
    <rPh sb="2" eb="4">
      <t>ショウガイ</t>
    </rPh>
    <rPh sb="4" eb="6">
      <t>ケイチョウ</t>
    </rPh>
    <rPh sb="6" eb="7">
      <t>ヒ</t>
    </rPh>
    <phoneticPr fontId="2"/>
  </si>
  <si>
    <t>　　表彰費</t>
    <rPh sb="2" eb="4">
      <t>ヒョウショウ</t>
    </rPh>
    <rPh sb="4" eb="5">
      <t>ヒ</t>
    </rPh>
    <phoneticPr fontId="2"/>
  </si>
  <si>
    <t>　　支払手数料</t>
    <rPh sb="2" eb="4">
      <t>シハラ</t>
    </rPh>
    <rPh sb="4" eb="7">
      <t>テスウリョウ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</si>
  <si>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1"/>
  </si>
  <si>
    <t>２　経常外増減の部</t>
    <rPh sb="2" eb="5">
      <t>ケイジョウガイ</t>
    </rPh>
    <rPh sb="5" eb="7">
      <t>ゾウゲン</t>
    </rPh>
    <rPh sb="8" eb="9">
      <t>ブ</t>
    </rPh>
    <phoneticPr fontId="1"/>
  </si>
  <si>
    <t>(１）経常外収益</t>
    <rPh sb="3" eb="6">
      <t>ケイジョウガイ</t>
    </rPh>
    <rPh sb="6" eb="8">
      <t>シュウエキ</t>
    </rPh>
    <phoneticPr fontId="1"/>
  </si>
  <si>
    <t>(２）経常外費用</t>
    <rPh sb="3" eb="6">
      <t>ケイジョウガイ</t>
    </rPh>
    <rPh sb="6" eb="8">
      <t>ヒヨウ</t>
    </rPh>
    <phoneticPr fontId="1"/>
  </si>
  <si>
    <t>　【当期一般正味財産増減額】</t>
    <rPh sb="2" eb="4">
      <t>トウキ</t>
    </rPh>
    <rPh sb="4" eb="6">
      <t>イッパン</t>
    </rPh>
    <rPh sb="6" eb="8">
      <t>ショウミ</t>
    </rPh>
    <rPh sb="8" eb="10">
      <t>ザイサン</t>
    </rPh>
    <rPh sb="10" eb="13">
      <t>ゾウゲンガク</t>
    </rPh>
    <phoneticPr fontId="2"/>
  </si>
  <si>
    <t>　【経常外費用計】</t>
    <rPh sb="2" eb="5">
      <t>ケイジョウガイ</t>
    </rPh>
    <rPh sb="5" eb="7">
      <t>ヒヨウ</t>
    </rPh>
    <rPh sb="7" eb="8">
      <t>ケイ</t>
    </rPh>
    <phoneticPr fontId="1"/>
  </si>
  <si>
    <t xml:space="preserve">  【一般正味財産期首残高】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phoneticPr fontId="1"/>
  </si>
  <si>
    <t>　【一般正味財産期末残高】</t>
    <rPh sb="2" eb="4">
      <t>イッパン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</si>
  <si>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</si>
  <si>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　【当期指定正味財産増減額】</t>
    <rPh sb="2" eb="4">
      <t>トウキ</t>
    </rPh>
    <rPh sb="4" eb="6">
      <t>シテイ</t>
    </rPh>
    <rPh sb="6" eb="8">
      <t>ショウミ</t>
    </rPh>
    <rPh sb="8" eb="10">
      <t>ザイサン</t>
    </rPh>
    <rPh sb="10" eb="12">
      <t>ゾウゲン</t>
    </rPh>
    <rPh sb="12" eb="13">
      <t>ガク</t>
    </rPh>
    <phoneticPr fontId="1"/>
  </si>
  <si>
    <t>　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1"/>
  </si>
  <si>
    <t>　　受取補助金等</t>
    <rPh sb="2" eb="3">
      <t>ウ</t>
    </rPh>
    <rPh sb="3" eb="4">
      <t>ト</t>
    </rPh>
    <rPh sb="4" eb="7">
      <t>ホジョキン</t>
    </rPh>
    <rPh sb="7" eb="8">
      <t>トウ</t>
    </rPh>
    <phoneticPr fontId="1"/>
  </si>
  <si>
    <t>　　一般正味財産への振替額</t>
    <rPh sb="2" eb="4">
      <t>イッパン</t>
    </rPh>
    <rPh sb="4" eb="6">
      <t>ショウミ</t>
    </rPh>
    <rPh sb="6" eb="8">
      <t>ザイサン</t>
    </rPh>
    <rPh sb="10" eb="13">
      <t>フリカエガク</t>
    </rPh>
    <phoneticPr fontId="2"/>
  </si>
  <si>
    <t>　　　一般正味財産への振替額</t>
    <rPh sb="3" eb="5">
      <t>イッパン</t>
    </rPh>
    <rPh sb="5" eb="7">
      <t>ショウミ</t>
    </rPh>
    <rPh sb="7" eb="9">
      <t>ザイサン</t>
    </rPh>
    <rPh sb="11" eb="14">
      <t>フリカエガク</t>
    </rPh>
    <phoneticPr fontId="1"/>
  </si>
  <si>
    <t>　【当期経常外増減額】</t>
    <rPh sb="2" eb="4">
      <t>トウキ</t>
    </rPh>
    <rPh sb="4" eb="7">
      <t>ケイジョウガイ</t>
    </rPh>
    <rPh sb="7" eb="9">
      <t>ゾウゲン</t>
    </rPh>
    <rPh sb="9" eb="10">
      <t>ガク</t>
    </rPh>
    <rPh sb="10" eb="11">
      <t>シュウケイ</t>
    </rPh>
    <phoneticPr fontId="1"/>
  </si>
  <si>
    <t>　　　受取全法連助成金</t>
    <rPh sb="3" eb="4">
      <t>ウ</t>
    </rPh>
    <rPh sb="4" eb="5">
      <t>ト</t>
    </rPh>
    <rPh sb="5" eb="6">
      <t>ゼン</t>
    </rPh>
    <rPh sb="6" eb="7">
      <t>ホウ</t>
    </rPh>
    <rPh sb="7" eb="8">
      <t>レン</t>
    </rPh>
    <rPh sb="8" eb="11">
      <t>ジョセイキン</t>
    </rPh>
    <phoneticPr fontId="2"/>
  </si>
  <si>
    <t>　【指定正味財産期首残高】</t>
    <rPh sb="2" eb="4">
      <t>シテイ</t>
    </rPh>
    <rPh sb="4" eb="6">
      <t>ショウミ</t>
    </rPh>
    <rPh sb="6" eb="8">
      <t>ザイサン</t>
    </rPh>
    <rPh sb="8" eb="10">
      <t>キシュ</t>
    </rPh>
    <rPh sb="10" eb="12">
      <t>ザンダカ</t>
    </rPh>
    <phoneticPr fontId="1"/>
  </si>
  <si>
    <t>　【指定正味財産期末残高】</t>
    <rPh sb="2" eb="4">
      <t>シテイ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1"/>
  </si>
  <si>
    <t>　　一般会員受取会費</t>
    <rPh sb="2" eb="4">
      <t>イッパン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</si>
  <si>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部会会員受取会費</t>
    <rPh sb="2" eb="4">
      <t>ブカイ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</si>
  <si>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　評価損益等計</t>
    <rPh sb="3" eb="5">
      <t>ヒョウカ</t>
    </rPh>
    <rPh sb="5" eb="7">
      <t>ソンエキ</t>
    </rPh>
    <rPh sb="7" eb="8">
      <t>トウ</t>
    </rPh>
    <rPh sb="8" eb="9">
      <t>ケイ</t>
    </rPh>
    <phoneticPr fontId="2"/>
  </si>
  <si>
    <t>　　【当期経常増減額】　</t>
    <rPh sb="3" eb="5">
      <t>トウキ</t>
    </rPh>
    <rPh sb="5" eb="7">
      <t>ケイジョウ</t>
    </rPh>
    <rPh sb="7" eb="9">
      <t>ゾウゲン</t>
    </rPh>
    <rPh sb="9" eb="10">
      <t>ガク</t>
    </rPh>
    <phoneticPr fontId="1"/>
  </si>
  <si>
    <t>　　　評価損益調整前当期経常増減額</t>
    <rPh sb="3" eb="5">
      <t>ヒョウカ</t>
    </rPh>
    <rPh sb="5" eb="7">
      <t>ソンエキ</t>
    </rPh>
    <rPh sb="7" eb="9">
      <t>チョウセイ</t>
    </rPh>
    <rPh sb="9" eb="10">
      <t>マエ</t>
    </rPh>
    <rPh sb="10" eb="12">
      <t>トウキ</t>
    </rPh>
    <rPh sb="12" eb="14">
      <t>ケイジョウ</t>
    </rPh>
    <rPh sb="14" eb="17">
      <t>ゾウゲンガク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</si>
  <si>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2"/>
  </si>
  <si>
    <t>　　税制提言事業収益</t>
    <rPh sb="2" eb="4">
      <t>ゼイセイ</t>
    </rPh>
    <rPh sb="4" eb="6">
      <t>テイゲン</t>
    </rPh>
    <rPh sb="6" eb="8">
      <t>ジギョウ</t>
    </rPh>
    <rPh sb="8" eb="10">
      <t>シュウエキ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</si>
  <si>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</si>
  <si>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減価償却費</t>
    <rPh sb="0" eb="2">
      <t>ゲンカ</t>
    </rPh>
    <rPh sb="2" eb="5">
      <t>ショウキャクヒ</t>
    </rPh>
    <phoneticPr fontId="2"/>
  </si>
  <si>
    <t>前年度予算額</t>
    <rPh sb="0" eb="1">
      <t>ゼン</t>
    </rPh>
    <rPh sb="1" eb="3">
      <t>ネンド</t>
    </rPh>
    <rPh sb="3" eb="5">
      <t>ヨサン</t>
    </rPh>
    <rPh sb="5" eb="6">
      <t>ガク</t>
    </rPh>
    <phoneticPr fontId="2"/>
  </si>
  <si>
    <t>（事業回数割合は、公益：その他：法人会計＝78%：13%：9%）</t>
    <rPh sb="1" eb="3">
      <t>ジギョウ</t>
    </rPh>
    <rPh sb="3" eb="5">
      <t>カイスウ</t>
    </rPh>
    <rPh sb="5" eb="7">
      <t>ワリアイ</t>
    </rPh>
    <rPh sb="9" eb="11">
      <t>コウエキ</t>
    </rPh>
    <rPh sb="14" eb="15">
      <t>タ</t>
    </rPh>
    <rPh sb="16" eb="18">
      <t>ホウジン</t>
    </rPh>
    <rPh sb="18" eb="20">
      <t>カイケイ</t>
    </rPh>
    <phoneticPr fontId="2"/>
  </si>
  <si>
    <t>　　受取全法連助成金</t>
    <rPh sb="2" eb="3">
      <t>ウ</t>
    </rPh>
    <rPh sb="3" eb="4">
      <t>ト</t>
    </rPh>
    <rPh sb="4" eb="5">
      <t>ゼン</t>
    </rPh>
    <rPh sb="5" eb="6">
      <t>ホウ</t>
    </rPh>
    <rPh sb="6" eb="7">
      <t>レン</t>
    </rPh>
    <rPh sb="7" eb="10">
      <t>ジョセイキン</t>
    </rPh>
    <phoneticPr fontId="1"/>
  </si>
  <si>
    <t>　　諸会費</t>
    <rPh sb="2" eb="5">
      <t>ショカイヒ</t>
    </rPh>
    <phoneticPr fontId="2"/>
  </si>
  <si>
    <t>諸会費</t>
    <rPh sb="0" eb="3">
      <t>ショカイヒ</t>
    </rPh>
    <phoneticPr fontId="1"/>
  </si>
  <si>
    <t>　　支払寄付金</t>
    <rPh sb="2" eb="4">
      <t>シハライ</t>
    </rPh>
    <rPh sb="4" eb="7">
      <t>キフキン</t>
    </rPh>
    <phoneticPr fontId="2"/>
  </si>
  <si>
    <t xml:space="preserve">  特定資産運用益</t>
    <rPh sb="2" eb="4">
      <t>トクテイ</t>
    </rPh>
    <rPh sb="4" eb="6">
      <t>シサン</t>
    </rPh>
    <rPh sb="6" eb="9">
      <t>ウンヨウエキ</t>
    </rPh>
    <phoneticPr fontId="1"/>
  </si>
  <si>
    <t xml:space="preserve">  受取会費</t>
    <rPh sb="2" eb="4">
      <t>ウケトリ</t>
    </rPh>
    <rPh sb="4" eb="6">
      <t>カイヒ</t>
    </rPh>
    <phoneticPr fontId="1"/>
  </si>
  <si>
    <t xml:space="preserve">  事業収益</t>
    <rPh sb="2" eb="4">
      <t>ジギョウ</t>
    </rPh>
    <rPh sb="4" eb="6">
      <t>シュウエキ</t>
    </rPh>
    <phoneticPr fontId="1"/>
  </si>
  <si>
    <t xml:space="preserve">  受取補助金等</t>
    <rPh sb="2" eb="4">
      <t>ウケトリ</t>
    </rPh>
    <rPh sb="4" eb="7">
      <t>ホジョキン</t>
    </rPh>
    <rPh sb="7" eb="8">
      <t>トウ</t>
    </rPh>
    <phoneticPr fontId="1"/>
  </si>
  <si>
    <t xml:space="preserve">  雑収益</t>
    <rPh sb="2" eb="3">
      <t>ザツ</t>
    </rPh>
    <rPh sb="3" eb="5">
      <t>シュウエキ</t>
    </rPh>
    <phoneticPr fontId="1"/>
  </si>
  <si>
    <t xml:space="preserve">  事業費</t>
    <rPh sb="2" eb="5">
      <t>ジギョウヒ</t>
    </rPh>
    <phoneticPr fontId="1"/>
  </si>
  <si>
    <t>管理費　　85％</t>
    <rPh sb="0" eb="3">
      <t>カンリヒ</t>
    </rPh>
    <phoneticPr fontId="1"/>
  </si>
  <si>
    <t>　　　会員支援　　　　　13％</t>
    <rPh sb="3" eb="5">
      <t>カイイン</t>
    </rPh>
    <rPh sb="5" eb="7">
      <t>シエン</t>
    </rPh>
    <phoneticPr fontId="1"/>
  </si>
  <si>
    <t>　　役員報酬・給料手当</t>
    <rPh sb="2" eb="6">
      <t>ヤクインホウシュウ</t>
    </rPh>
    <rPh sb="7" eb="9">
      <t>キュウリョウ</t>
    </rPh>
    <rPh sb="9" eb="11">
      <t>テアテ</t>
    </rPh>
    <phoneticPr fontId="1"/>
  </si>
  <si>
    <t>役員報酬・給料手当</t>
    <rPh sb="0" eb="4">
      <t>ヤクインホウシュウ</t>
    </rPh>
    <rPh sb="5" eb="7">
      <t>キュウリョウ</t>
    </rPh>
    <rPh sb="7" eb="9">
      <t>テアテ</t>
    </rPh>
    <phoneticPr fontId="1"/>
  </si>
  <si>
    <t>　　　　　　　収　支　予　算　書　（案）</t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rPh sb="18" eb="19">
      <t>アン</t>
    </rPh>
    <phoneticPr fontId="2"/>
  </si>
  <si>
    <t>　令和５年度収支予算　　　　　　　　　　　　　　　　　　　　　　　　　　　　　　　</t>
    <rPh sb="1" eb="3">
      <t>レイワ</t>
    </rPh>
    <rPh sb="4" eb="6">
      <t>ネンド</t>
    </rPh>
    <rPh sb="6" eb="8">
      <t>シュウシ</t>
    </rPh>
    <rPh sb="8" eb="10">
      <t>ヨサン</t>
    </rPh>
    <phoneticPr fontId="2"/>
  </si>
  <si>
    <t xml:space="preserve">        令和５年４月１日～令和６年３月３１日</t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2"/>
  </si>
  <si>
    <t>基本財産運用益</t>
    <rPh sb="0" eb="2">
      <t>キホン</t>
    </rPh>
    <rPh sb="2" eb="4">
      <t>ザイサン</t>
    </rPh>
    <rPh sb="4" eb="6">
      <t>ウンヨウ</t>
    </rPh>
    <rPh sb="6" eb="7">
      <t>エキ</t>
    </rPh>
    <phoneticPr fontId="1"/>
  </si>
  <si>
    <t>基本財産受取利息</t>
    <rPh sb="0" eb="2">
      <t>キホン</t>
    </rPh>
    <rPh sb="2" eb="4">
      <t>ザイサン</t>
    </rPh>
    <rPh sb="4" eb="6">
      <t>ウケトリ</t>
    </rPh>
    <rPh sb="6" eb="8">
      <t>リソク</t>
    </rPh>
    <phoneticPr fontId="1"/>
  </si>
  <si>
    <t>特定資産運用益</t>
    <rPh sb="0" eb="2">
      <t>トクテイ</t>
    </rPh>
    <rPh sb="2" eb="4">
      <t>シサン</t>
    </rPh>
    <rPh sb="4" eb="7">
      <t>ウンヨウエキ</t>
    </rPh>
    <phoneticPr fontId="1"/>
  </si>
  <si>
    <t>特定資産受取利息</t>
    <rPh sb="0" eb="2">
      <t>トクテイ</t>
    </rPh>
    <rPh sb="2" eb="4">
      <t>シサン</t>
    </rPh>
    <rPh sb="4" eb="6">
      <t>ウケトリ</t>
    </rPh>
    <rPh sb="6" eb="8">
      <t>リソク</t>
    </rPh>
    <phoneticPr fontId="1"/>
  </si>
  <si>
    <t>受取会費</t>
    <rPh sb="0" eb="2">
      <t>ウケトリ</t>
    </rPh>
    <rPh sb="2" eb="4">
      <t>カイヒ</t>
    </rPh>
    <phoneticPr fontId="1"/>
  </si>
  <si>
    <t>一般会員受取会費</t>
    <rPh sb="0" eb="2">
      <t>イッパン</t>
    </rPh>
    <rPh sb="2" eb="4">
      <t>カイイン</t>
    </rPh>
    <rPh sb="4" eb="5">
      <t>ウ</t>
    </rPh>
    <rPh sb="5" eb="6">
      <t>ト</t>
    </rPh>
    <rPh sb="6" eb="8">
      <t>カイヒ</t>
    </rPh>
    <phoneticPr fontId="1"/>
  </si>
  <si>
    <t>部会会員受取会費</t>
    <rPh sb="0" eb="2">
      <t>ブカイ</t>
    </rPh>
    <rPh sb="2" eb="4">
      <t>カイイン</t>
    </rPh>
    <rPh sb="4" eb="5">
      <t>ウ</t>
    </rPh>
    <rPh sb="5" eb="6">
      <t>ト</t>
    </rPh>
    <rPh sb="6" eb="8">
      <t>カイヒ</t>
    </rPh>
    <phoneticPr fontId="1"/>
  </si>
  <si>
    <t>事業収益</t>
    <rPh sb="0" eb="2">
      <t>ジギョウ</t>
    </rPh>
    <rPh sb="2" eb="4">
      <t>シュウエキ</t>
    </rPh>
    <phoneticPr fontId="1"/>
  </si>
  <si>
    <t>広報事業収益</t>
    <rPh sb="0" eb="2">
      <t>コウホウ</t>
    </rPh>
    <rPh sb="2" eb="4">
      <t>ジギョウ</t>
    </rPh>
    <rPh sb="4" eb="6">
      <t>シュウエキ</t>
    </rPh>
    <phoneticPr fontId="1"/>
  </si>
  <si>
    <t>税制提言事業収益</t>
    <rPh sb="0" eb="2">
      <t>ゼイセイ</t>
    </rPh>
    <rPh sb="2" eb="4">
      <t>テイゲン</t>
    </rPh>
    <rPh sb="4" eb="6">
      <t>ジギョウ</t>
    </rPh>
    <rPh sb="6" eb="8">
      <t>シュウエキ</t>
    </rPh>
    <phoneticPr fontId="2"/>
  </si>
  <si>
    <t>経営支援事業収益</t>
    <rPh sb="0" eb="2">
      <t>ケイエイ</t>
    </rPh>
    <rPh sb="2" eb="4">
      <t>シエン</t>
    </rPh>
    <rPh sb="4" eb="6">
      <t>ジギョウ</t>
    </rPh>
    <rPh sb="6" eb="8">
      <t>シュウエキ</t>
    </rPh>
    <phoneticPr fontId="1"/>
  </si>
  <si>
    <t>福利厚生事業収益</t>
    <rPh sb="0" eb="2">
      <t>フクリ</t>
    </rPh>
    <rPh sb="2" eb="4">
      <t>コウセイ</t>
    </rPh>
    <rPh sb="4" eb="6">
      <t>ジギョウ</t>
    </rPh>
    <rPh sb="6" eb="8">
      <t>シュウエキ</t>
    </rPh>
    <phoneticPr fontId="1"/>
  </si>
  <si>
    <t>会員支援事業収益</t>
    <rPh sb="0" eb="2">
      <t>カイイン</t>
    </rPh>
    <rPh sb="2" eb="4">
      <t>シエン</t>
    </rPh>
    <rPh sb="4" eb="6">
      <t>ジギョウ</t>
    </rPh>
    <rPh sb="6" eb="8">
      <t>シュウエキ</t>
    </rPh>
    <phoneticPr fontId="1"/>
  </si>
  <si>
    <t>受取補助金等</t>
    <rPh sb="0" eb="2">
      <t>ウケトリ</t>
    </rPh>
    <rPh sb="2" eb="5">
      <t>ホジョキン</t>
    </rPh>
    <rPh sb="5" eb="6">
      <t>トウ</t>
    </rPh>
    <phoneticPr fontId="1"/>
  </si>
  <si>
    <t>受取県連補助金</t>
    <rPh sb="0" eb="1">
      <t>ウ</t>
    </rPh>
    <rPh sb="1" eb="2">
      <t>ト</t>
    </rPh>
    <rPh sb="2" eb="4">
      <t>ケンレン</t>
    </rPh>
    <rPh sb="4" eb="6">
      <t>ホジョ</t>
    </rPh>
    <rPh sb="6" eb="7">
      <t>キン</t>
    </rPh>
    <phoneticPr fontId="1"/>
  </si>
  <si>
    <t>受取全法連助成金</t>
    <rPh sb="0" eb="1">
      <t>ウ</t>
    </rPh>
    <rPh sb="1" eb="2">
      <t>ト</t>
    </rPh>
    <rPh sb="2" eb="3">
      <t>ゼン</t>
    </rPh>
    <rPh sb="3" eb="4">
      <t>ホウ</t>
    </rPh>
    <rPh sb="4" eb="5">
      <t>レン</t>
    </rPh>
    <rPh sb="5" eb="8">
      <t>ジョセイキン</t>
    </rPh>
    <phoneticPr fontId="1"/>
  </si>
  <si>
    <t>受取全法連助成金振替額</t>
    <rPh sb="0" eb="1">
      <t>ウ</t>
    </rPh>
    <rPh sb="1" eb="2">
      <t>ト</t>
    </rPh>
    <rPh sb="2" eb="3">
      <t>ゼン</t>
    </rPh>
    <rPh sb="3" eb="4">
      <t>ホウ</t>
    </rPh>
    <rPh sb="4" eb="5">
      <t>レン</t>
    </rPh>
    <rPh sb="5" eb="8">
      <t>ジョセイキン</t>
    </rPh>
    <rPh sb="8" eb="11">
      <t>フリカエガク</t>
    </rPh>
    <phoneticPr fontId="1"/>
  </si>
  <si>
    <t>雑収益</t>
    <rPh sb="0" eb="1">
      <t>ザツ</t>
    </rPh>
    <rPh sb="1" eb="3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</si>
  <si>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</si>
  <si>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【経常収益計】</t>
    <rPh sb="1" eb="3">
      <t>ケイジョウ</t>
    </rPh>
    <rPh sb="3" eb="5">
      <t>シュウエキ</t>
    </rPh>
    <rPh sb="5" eb="6">
      <t>ケイ</t>
    </rPh>
    <rPh sb="6" eb="7">
      <t>シュウケイ</t>
    </rPh>
    <phoneticPr fontId="1"/>
  </si>
  <si>
    <t>事業費</t>
    <rPh sb="0" eb="3">
      <t>ジギョウヒ</t>
    </rPh>
    <phoneticPr fontId="1"/>
  </si>
  <si>
    <t>燃料費</t>
    <rPh sb="0" eb="2">
      <t>ネンリョウ</t>
    </rPh>
    <rPh sb="2" eb="3">
      <t>ヒ</t>
    </rPh>
    <phoneticPr fontId="1"/>
  </si>
  <si>
    <t>諸謝金</t>
    <rPh sb="0" eb="1">
      <t>ショ</t>
    </rPh>
    <rPh sb="1" eb="3">
      <t>シャキン</t>
    </rPh>
    <phoneticPr fontId="2"/>
  </si>
  <si>
    <t>租税公課</t>
    <rPh sb="0" eb="2">
      <t>ソゼイ</t>
    </rPh>
    <rPh sb="2" eb="4">
      <t>コウカ</t>
    </rPh>
    <phoneticPr fontId="1"/>
  </si>
  <si>
    <t>支払負担金</t>
    <rPh sb="0" eb="2">
      <t>シハライ</t>
    </rPh>
    <rPh sb="2" eb="5">
      <t>フタンキン</t>
    </rPh>
    <phoneticPr fontId="1"/>
  </si>
  <si>
    <t>支払寄付金</t>
    <rPh sb="0" eb="2">
      <t>シハライ</t>
    </rPh>
    <rPh sb="2" eb="5">
      <t>キフキン</t>
    </rPh>
    <phoneticPr fontId="2"/>
  </si>
  <si>
    <t>委託費</t>
    <rPh sb="0" eb="3">
      <t>イタクヒ</t>
    </rPh>
    <phoneticPr fontId="2"/>
  </si>
  <si>
    <t>会場費</t>
    <rPh sb="0" eb="3">
      <t>カイジョウヒ</t>
    </rPh>
    <phoneticPr fontId="2"/>
  </si>
  <si>
    <t>リース料</t>
    <rPh sb="3" eb="4">
      <t>リョウ</t>
    </rPh>
    <phoneticPr fontId="1"/>
  </si>
  <si>
    <t>支払手数料</t>
    <rPh sb="0" eb="2">
      <t>シハラ</t>
    </rPh>
    <rPh sb="2" eb="5">
      <t>テスウリョウ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</si>
  <si>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2"/>
  </si>
  <si>
    <t>管理費</t>
    <rPh sb="0" eb="3">
      <t>カンリヒ</t>
    </rPh>
    <phoneticPr fontId="1"/>
  </si>
  <si>
    <t>会議費</t>
    <rPh sb="0" eb="3">
      <t>カイギヒ</t>
    </rPh>
    <phoneticPr fontId="1"/>
  </si>
  <si>
    <t>諸会費</t>
    <rPh sb="0" eb="3">
      <t>ショカイヒ</t>
    </rPh>
    <phoneticPr fontId="2"/>
  </si>
  <si>
    <t>【経常費用計】</t>
    <rPh sb="1" eb="3">
      <t>ケイジョウ</t>
    </rPh>
    <rPh sb="3" eb="5">
      <t>ヒヨウ</t>
    </rPh>
    <rPh sb="5" eb="6">
      <t>ケイ</t>
    </rPh>
    <rPh sb="6" eb="7">
      <t>カッケイ</t>
    </rPh>
    <phoneticPr fontId="1"/>
  </si>
  <si>
    <t>評価損益調整前当期経常増減額</t>
    <rPh sb="0" eb="2">
      <t>ヒョウカ</t>
    </rPh>
    <rPh sb="2" eb="4">
      <t>ソンエキ</t>
    </rPh>
    <rPh sb="4" eb="6">
      <t>チョウセイ</t>
    </rPh>
    <rPh sb="6" eb="7">
      <t>マエ</t>
    </rPh>
    <rPh sb="7" eb="9">
      <t>トウキ</t>
    </rPh>
    <rPh sb="9" eb="11">
      <t>ケイジョウ</t>
    </rPh>
    <rPh sb="11" eb="14">
      <t>ゾウゲンガク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</si>
  <si>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</si>
  <si>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【当期経常増減額】　</t>
    <rPh sb="1" eb="3">
      <t>トウキ</t>
    </rPh>
    <rPh sb="3" eb="5">
      <t>ケイジョウ</t>
    </rPh>
    <rPh sb="5" eb="7">
      <t>ゾウゲン</t>
    </rPh>
    <rPh sb="7" eb="8">
      <t>ガク</t>
    </rPh>
    <phoneticPr fontId="1"/>
  </si>
  <si>
    <t>【経常外収益計】　</t>
    <rPh sb="1" eb="4">
      <t>ケイジョウガイ</t>
    </rPh>
    <rPh sb="4" eb="6">
      <t>シュウエキ</t>
    </rPh>
    <rPh sb="6" eb="7">
      <t>ケイ</t>
    </rPh>
    <phoneticPr fontId="2"/>
  </si>
  <si>
    <t>【経常外費用計】</t>
    <rPh sb="1" eb="4">
      <t>ケイジョウガイ</t>
    </rPh>
    <rPh sb="4" eb="6">
      <t>ヒヨウ</t>
    </rPh>
    <rPh sb="6" eb="7">
      <t>ケイ</t>
    </rPh>
    <phoneticPr fontId="1"/>
  </si>
  <si>
    <t>【当期経常外増減額】</t>
    <rPh sb="1" eb="3">
      <t>トウキ</t>
    </rPh>
    <rPh sb="3" eb="6">
      <t>ケイジョウガイ</t>
    </rPh>
    <rPh sb="6" eb="8">
      <t>ゾウゲン</t>
    </rPh>
    <rPh sb="8" eb="9">
      <t>ガク</t>
    </rPh>
    <rPh sb="9" eb="10">
      <t>シュウケイ</t>
    </rPh>
    <phoneticPr fontId="1"/>
  </si>
  <si>
    <t>【当期一般正味財産増減額】</t>
    <rPh sb="1" eb="3">
      <t>トウキ</t>
    </rPh>
    <rPh sb="3" eb="5">
      <t>イッパン</t>
    </rPh>
    <rPh sb="5" eb="7">
      <t>ショウミ</t>
    </rPh>
    <rPh sb="7" eb="9">
      <t>ザイサン</t>
    </rPh>
    <rPh sb="9" eb="12">
      <t>ゾウゲンガク</t>
    </rPh>
    <phoneticPr fontId="2"/>
  </si>
  <si>
    <t>【一般正味財産期首残高】</t>
    <rPh sb="1" eb="3">
      <t>イッパン</t>
    </rPh>
    <rPh sb="3" eb="5">
      <t>ショウミ</t>
    </rPh>
    <rPh sb="5" eb="7">
      <t>ザイサン</t>
    </rPh>
    <rPh sb="7" eb="9">
      <t>キシュ</t>
    </rPh>
    <rPh sb="9" eb="11">
      <t>ザンダカ</t>
    </rPh>
    <phoneticPr fontId="1"/>
  </si>
  <si>
    <t>【一般正味財産期末残高】</t>
    <rPh sb="1" eb="3">
      <t>イッパン</t>
    </rPh>
    <rPh sb="3" eb="5">
      <t>ショウミ</t>
    </rPh>
    <rPh sb="5" eb="7">
      <t>ザイサン</t>
    </rPh>
    <rPh sb="7" eb="9">
      <t>キマツ</t>
    </rPh>
    <rPh sb="9" eb="11">
      <t>ザンダカ</t>
    </rPh>
    <phoneticPr fontId="2"/>
  </si>
  <si>
    <t>受取補助金等</t>
    <rPh sb="0" eb="1">
      <t>ウ</t>
    </rPh>
    <rPh sb="1" eb="2">
      <t>ト</t>
    </rPh>
    <rPh sb="2" eb="5">
      <t>ホジョキン</t>
    </rPh>
    <rPh sb="5" eb="6">
      <t>トウ</t>
    </rPh>
    <phoneticPr fontId="1"/>
  </si>
  <si>
    <t>受取全法連助成金</t>
    <rPh sb="0" eb="1">
      <t>ウ</t>
    </rPh>
    <rPh sb="1" eb="2">
      <t>ト</t>
    </rPh>
    <rPh sb="2" eb="3">
      <t>ゼン</t>
    </rPh>
    <rPh sb="3" eb="4">
      <t>ホウ</t>
    </rPh>
    <rPh sb="4" eb="5">
      <t>レン</t>
    </rPh>
    <rPh sb="5" eb="8">
      <t>ジョセイキン</t>
    </rPh>
    <phoneticPr fontId="2"/>
  </si>
  <si>
    <t>一般正味財産への振替額</t>
    <rPh sb="0" eb="2">
      <t>イッパン</t>
    </rPh>
    <rPh sb="2" eb="4">
      <t>ショウミ</t>
    </rPh>
    <rPh sb="4" eb="6">
      <t>ザイサン</t>
    </rPh>
    <rPh sb="8" eb="11">
      <t>フリカエガク</t>
    </rPh>
    <phoneticPr fontId="2"/>
  </si>
  <si>
    <t>一般正味財産への振替額</t>
    <rPh sb="0" eb="2">
      <t>イッパン</t>
    </rPh>
    <rPh sb="2" eb="4">
      <t>ショウミ</t>
    </rPh>
    <rPh sb="4" eb="6">
      <t>ザイサン</t>
    </rPh>
    <rPh sb="8" eb="11">
      <t>フリカエガク</t>
    </rPh>
    <phoneticPr fontId="1"/>
  </si>
  <si>
    <t>【当期指定正味財産増減額】</t>
    <rPh sb="1" eb="3">
      <t>トウキ</t>
    </rPh>
    <rPh sb="3" eb="5">
      <t>シテイ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"/>
  </si>
  <si>
    <t>【指定正味財産期首残高】</t>
    <rPh sb="1" eb="3">
      <t>シテイ</t>
    </rPh>
    <rPh sb="3" eb="5">
      <t>ショウミ</t>
    </rPh>
    <rPh sb="5" eb="7">
      <t>ザイサン</t>
    </rPh>
    <rPh sb="7" eb="9">
      <t>キシュ</t>
    </rPh>
    <rPh sb="9" eb="11">
      <t>ザンダカ</t>
    </rPh>
    <phoneticPr fontId="1"/>
  </si>
  <si>
    <t>【指定正味財産期末残高】</t>
    <rPh sb="1" eb="3">
      <t>シテイ</t>
    </rPh>
    <rPh sb="3" eb="5">
      <t>ショウミ</t>
    </rPh>
    <rPh sb="5" eb="7">
      <t>ザイサン</t>
    </rPh>
    <rPh sb="7" eb="9">
      <t>キマツ</t>
    </rPh>
    <rPh sb="9" eb="11">
      <t>ザンダカ</t>
    </rPh>
    <phoneticPr fontId="1"/>
  </si>
  <si>
    <t>正味財産期末残高</t>
    <rPh sb="0" eb="2">
      <t>ショウミ</t>
    </rPh>
    <rPh sb="2" eb="4">
      <t>ザイサン</t>
    </rPh>
    <rPh sb="4" eb="6">
      <t>キマツ</t>
    </rPh>
    <rPh sb="6" eb="8">
      <t>ザンダカ</t>
    </rPh>
    <phoneticPr fontId="1"/>
  </si>
  <si>
    <t>　　　　　　　収　支　予　算　書　</t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phoneticPr fontId="2"/>
  </si>
  <si>
    <t xml:space="preserve">        令和6年４月１日～令和7年３月３１日</t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2"/>
  </si>
  <si>
    <t>　令和６年度収支予算 （案）　　　　　　　　　　　　　　　　　　　　　　　　　　　　　　　</t>
    <rPh sb="1" eb="3">
      <t>レイワ</t>
    </rPh>
    <rPh sb="4" eb="6">
      <t>ネンド</t>
    </rPh>
    <rPh sb="6" eb="8">
      <t>シュウシ</t>
    </rPh>
    <rPh sb="8" eb="10">
      <t>ヨサン</t>
    </rPh>
    <rPh sb="12" eb="13">
      <t>アン</t>
    </rPh>
    <phoneticPr fontId="2"/>
  </si>
  <si>
    <t>令5.12.25</t>
    <rPh sb="0" eb="1">
      <t>レイ</t>
    </rPh>
    <phoneticPr fontId="2"/>
  </si>
  <si>
    <t>令6.3.4</t>
    <rPh sb="0" eb="1">
      <t>レイ</t>
    </rPh>
    <phoneticPr fontId="2"/>
  </si>
  <si>
    <t>　【当期経常増減額】　</t>
    <rPh sb="2" eb="4">
      <t>トウキ</t>
    </rPh>
    <rPh sb="4" eb="6">
      <t>ケイジョウ</t>
    </rPh>
    <rPh sb="6" eb="8">
      <t>ゾウゲン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</si>
</sst>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\(#,##0\)"/>
    <numFmt numFmtId="177" formatCode="#,##0;&quot;△ &quot;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3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3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177" fontId="4" fillId="0" borderId="1" xfId="0" applyNumberFormat="1" applyFont="1" applyBorder="1" applyAlignment="1">
      <alignment horizontal="left" vertical="center" indent="1"/>
    </xf>
    <xf numFmtId="41" fontId="4" fillId="3" borderId="1" xfId="0" applyNumberFormat="1" applyFont="1" applyFill="1" applyBorder="1">
      <alignment vertical="center"/>
    </xf>
    <xf numFmtId="41" fontId="4" fillId="0" borderId="4" xfId="0" applyNumberFormat="1" applyFont="1" applyBorder="1">
      <alignment vertical="center"/>
    </xf>
    <xf numFmtId="9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41" fontId="4" fillId="0" borderId="0" xfId="0" applyNumberFormat="1" applyFont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41" fontId="4" fillId="2" borderId="4" xfId="0" applyNumberFormat="1" applyFont="1" applyFill="1" applyBorder="1">
      <alignment vertical="center"/>
    </xf>
    <xf numFmtId="41" fontId="4" fillId="2" borderId="0" xfId="0" applyNumberFormat="1" applyFont="1" applyFill="1">
      <alignment vertical="center"/>
    </xf>
    <xf numFmtId="177" fontId="4" fillId="0" borderId="0" xfId="0" applyNumberFormat="1" applyFont="1" applyAlignment="1">
      <alignment horizontal="left" vertical="center" indent="1"/>
    </xf>
    <xf numFmtId="177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4" borderId="0" xfId="0" applyNumberFormat="1" applyFont="1" applyFill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>
      <alignment vertical="center"/>
    </xf>
    <xf numFmtId="0" fontId="6" fillId="4" borderId="8" xfId="0" applyFont="1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4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6" fillId="4" borderId="8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0" fontId="7" fillId="4" borderId="2" xfId="0" applyFont="1" applyFill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8" xfId="0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4" borderId="8" xfId="0" applyNumberFormat="1" applyFont="1" applyFill="1" applyBorder="1">
      <alignment vertical="center"/>
    </xf>
    <xf numFmtId="3" fontId="7" fillId="4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77" fontId="7" fillId="4" borderId="3" xfId="0" applyNumberFormat="1" applyFont="1" applyFill="1" applyBorder="1">
      <alignment vertical="center"/>
    </xf>
    <xf numFmtId="177" fontId="8" fillId="4" borderId="3" xfId="0" applyNumberFormat="1" applyFont="1" applyFill="1" applyBorder="1">
      <alignment vertical="center"/>
    </xf>
    <xf numFmtId="177" fontId="7" fillId="0" borderId="3" xfId="0" applyNumberFormat="1" applyFont="1" applyBorder="1">
      <alignment vertical="center"/>
    </xf>
    <xf numFmtId="177" fontId="7" fillId="4" borderId="2" xfId="0" applyNumberFormat="1" applyFont="1" applyFill="1" applyBorder="1">
      <alignment vertical="center"/>
    </xf>
    <xf numFmtId="177" fontId="7" fillId="4" borderId="0" xfId="0" applyNumberFormat="1" applyFont="1" applyFill="1">
      <alignment vertical="center"/>
    </xf>
    <xf numFmtId="177" fontId="7" fillId="4" borderId="9" xfId="0" applyNumberFormat="1" applyFont="1" applyFill="1" applyBorder="1">
      <alignment vertical="center"/>
    </xf>
    <xf numFmtId="177" fontId="7" fillId="4" borderId="7" xfId="0" applyNumberFormat="1" applyFont="1" applyFill="1" applyBorder="1">
      <alignment vertical="center"/>
    </xf>
    <xf numFmtId="177" fontId="7" fillId="4" borderId="1" xfId="0" quotePrefix="1" applyNumberFormat="1" applyFont="1" applyFill="1" applyBorder="1">
      <alignment vertical="center"/>
    </xf>
    <xf numFmtId="177" fontId="7" fillId="4" borderId="8" xfId="0" applyNumberFormat="1" applyFont="1" applyFill="1" applyBorder="1" applyAlignment="1">
      <alignment horizontal="right" vertical="center"/>
    </xf>
    <xf numFmtId="177" fontId="7" fillId="4" borderId="3" xfId="0" applyNumberFormat="1" applyFont="1" applyFill="1" applyBorder="1" applyAlignment="1">
      <alignment horizontal="right" vertical="center"/>
    </xf>
    <xf numFmtId="3" fontId="7" fillId="0" borderId="0" xfId="0" applyNumberFormat="1" applyFont="1">
      <alignment vertical="center"/>
    </xf>
    <xf numFmtId="0" fontId="7" fillId="0" borderId="0" xfId="0" applyFont="1">
      <alignment vertical="center"/>
    </xf>
    <xf numFmtId="38" fontId="7" fillId="0" borderId="0" xfId="1" applyFont="1" applyFill="1">
      <alignment vertical="center"/>
    </xf>
    <xf numFmtId="38" fontId="7" fillId="0" borderId="0" xfId="1" applyFont="1">
      <alignment vertical="center"/>
    </xf>
    <xf numFmtId="177" fontId="7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4" borderId="11" xfId="0" applyNumberFormat="1" applyFont="1" applyFill="1" applyBorder="1">
      <alignment vertical="center"/>
    </xf>
    <xf numFmtId="3" fontId="7" fillId="0" borderId="8" xfId="0" applyNumberFormat="1" applyFont="1" applyBorder="1">
      <alignment vertical="center"/>
    </xf>
    <xf numFmtId="0" fontId="4" fillId="0" borderId="10" xfId="0" applyFont="1" applyBorder="1">
      <alignment vertical="center"/>
    </xf>
    <xf numFmtId="177" fontId="7" fillId="4" borderId="12" xfId="0" applyNumberFormat="1" applyFont="1" applyFill="1" applyBorder="1">
      <alignment vertical="center"/>
    </xf>
    <xf numFmtId="38" fontId="7" fillId="0" borderId="8" xfId="1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 indent="1"/>
    </xf>
    <xf numFmtId="177" fontId="4" fillId="5" borderId="0" xfId="0" applyNumberFormat="1" applyFont="1" applyFill="1">
      <alignment vertical="center"/>
    </xf>
    <xf numFmtId="0" fontId="4" fillId="4" borderId="3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horizontal="left" vertical="center" indent="2"/>
    </xf>
    <xf numFmtId="0" fontId="4" fillId="4" borderId="3" xfId="0" applyFont="1" applyFill="1" applyBorder="1" applyAlignment="1">
      <alignment horizontal="left" vertical="center" indent="2"/>
    </xf>
    <xf numFmtId="0" fontId="4" fillId="4" borderId="8" xfId="0" applyFont="1" applyFill="1" applyBorder="1" applyAlignment="1">
      <alignment horizontal="left" vertical="center" indent="2" shrinkToFit="1"/>
    </xf>
    <xf numFmtId="0" fontId="4" fillId="4" borderId="8" xfId="0" applyFont="1" applyFill="1" applyBorder="1" applyAlignment="1">
      <alignment horizontal="left" vertical="center" indent="3"/>
    </xf>
    <xf numFmtId="177" fontId="4" fillId="4" borderId="10" xfId="0" applyNumberFormat="1" applyFont="1" applyFill="1" applyBorder="1" applyAlignment="1">
      <alignment vertical="center" shrinkToFit="1"/>
    </xf>
    <xf numFmtId="177" fontId="4" fillId="4" borderId="2" xfId="0" applyNumberFormat="1" applyFont="1" applyFill="1" applyBorder="1" applyAlignment="1">
      <alignment vertical="center" shrinkToFit="1"/>
    </xf>
    <xf numFmtId="177" fontId="4" fillId="4" borderId="1" xfId="0" applyNumberFormat="1" applyFont="1" applyFill="1" applyBorder="1" applyAlignment="1">
      <alignment vertical="center" shrinkToFit="1"/>
    </xf>
    <xf numFmtId="177" fontId="4" fillId="4" borderId="11" xfId="0" applyNumberFormat="1" applyFont="1" applyFill="1" applyBorder="1" applyAlignment="1">
      <alignment vertical="center" shrinkToFit="1"/>
    </xf>
    <xf numFmtId="177" fontId="4" fillId="4" borderId="8" xfId="0" applyNumberFormat="1" applyFont="1" applyFill="1" applyBorder="1" applyAlignment="1">
      <alignment vertical="center" shrinkToFit="1"/>
    </xf>
    <xf numFmtId="177" fontId="4" fillId="4" borderId="3" xfId="0" applyNumberFormat="1" applyFont="1" applyFill="1" applyBorder="1" applyAlignment="1">
      <alignment vertical="center" shrinkToFit="1"/>
    </xf>
    <xf numFmtId="177" fontId="11" fillId="4" borderId="3" xfId="0" applyNumberFormat="1" applyFont="1" applyFill="1" applyBorder="1" applyAlignment="1">
      <alignment vertical="center" shrinkToFit="1"/>
    </xf>
    <xf numFmtId="177" fontId="4" fillId="4" borderId="0" xfId="0" applyNumberFormat="1" applyFont="1" applyFill="1" applyAlignment="1">
      <alignment vertical="center" shrinkToFit="1"/>
    </xf>
    <xf numFmtId="177" fontId="4" fillId="4" borderId="9" xfId="0" applyNumberFormat="1" applyFont="1" applyFill="1" applyBorder="1" applyAlignment="1">
      <alignment vertical="center" shrinkToFit="1"/>
    </xf>
    <xf numFmtId="177" fontId="4" fillId="4" borderId="7" xfId="0" applyNumberFormat="1" applyFont="1" applyFill="1" applyBorder="1" applyAlignment="1">
      <alignment vertical="center" shrinkToFit="1"/>
    </xf>
    <xf numFmtId="177" fontId="4" fillId="4" borderId="12" xfId="0" applyNumberFormat="1" applyFont="1" applyFill="1" applyBorder="1" applyAlignment="1">
      <alignment vertical="center" shrinkToFit="1"/>
    </xf>
    <xf numFmtId="177" fontId="4" fillId="4" borderId="1" xfId="0" quotePrefix="1" applyNumberFormat="1" applyFont="1" applyFill="1" applyBorder="1" applyAlignment="1">
      <alignment vertical="center" shrinkToFit="1"/>
    </xf>
    <xf numFmtId="177" fontId="4" fillId="4" borderId="8" xfId="0" applyNumberFormat="1" applyFont="1" applyFill="1" applyBorder="1" applyAlignment="1">
      <alignment horizontal="right" vertical="center" shrinkToFit="1"/>
    </xf>
    <xf numFmtId="177" fontId="4" fillId="4" borderId="3" xfId="0" applyNumberFormat="1" applyFont="1" applyFill="1" applyBorder="1" applyAlignment="1">
      <alignment horizontal="right" vertical="center" shrinkToFit="1"/>
    </xf>
    <xf numFmtId="177" fontId="4" fillId="4" borderId="0" xfId="1" applyNumberFormat="1" applyFont="1" applyFill="1" applyAlignment="1">
      <alignment vertical="center" shrinkToFit="1"/>
    </xf>
    <xf numFmtId="177" fontId="4" fillId="4" borderId="8" xfId="1" applyNumberFormat="1" applyFont="1" applyFill="1" applyBorder="1" applyAlignment="1">
      <alignment vertical="center" shrinkToFit="1"/>
    </xf>
    <xf numFmtId="177" fontId="4" fillId="4" borderId="3" xfId="1" applyNumberFormat="1" applyFont="1" applyFill="1" applyBorder="1" applyAlignment="1">
      <alignment vertical="center" shrinkToFit="1"/>
    </xf>
    <xf numFmtId="38" fontId="7" fillId="0" borderId="3" xfId="1" applyFont="1" applyBorder="1">
      <alignment vertical="center"/>
    </xf>
    <xf numFmtId="0" fontId="4" fillId="4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77" fontId="4" fillId="4" borderId="10" xfId="0" applyNumberFormat="1" applyFont="1" applyFill="1" applyBorder="1">
      <alignment vertical="center"/>
    </xf>
    <xf numFmtId="177" fontId="4" fillId="4" borderId="2" xfId="0" applyNumberFormat="1" applyFont="1" applyFill="1" applyBorder="1">
      <alignment vertical="center"/>
    </xf>
    <xf numFmtId="177" fontId="4" fillId="4" borderId="1" xfId="0" applyNumberFormat="1" applyFont="1" applyFill="1" applyBorder="1">
      <alignment vertical="center"/>
    </xf>
    <xf numFmtId="177" fontId="4" fillId="4" borderId="11" xfId="0" applyNumberFormat="1" applyFont="1" applyFill="1" applyBorder="1">
      <alignment vertical="center"/>
    </xf>
    <xf numFmtId="177" fontId="4" fillId="4" borderId="8" xfId="0" applyNumberFormat="1" applyFont="1" applyFill="1" applyBorder="1">
      <alignment vertical="center"/>
    </xf>
    <xf numFmtId="3" fontId="4" fillId="4" borderId="8" xfId="0" applyNumberFormat="1" applyFont="1" applyFill="1" applyBorder="1" applyAlignment="1">
      <alignment horizontal="right" vertical="center"/>
    </xf>
    <xf numFmtId="3" fontId="4" fillId="4" borderId="0" xfId="0" applyNumberFormat="1" applyFont="1" applyFill="1">
      <alignment vertical="center"/>
    </xf>
    <xf numFmtId="3" fontId="4" fillId="4" borderId="8" xfId="0" applyNumberFormat="1" applyFont="1" applyFill="1" applyBorder="1">
      <alignment vertical="center"/>
    </xf>
    <xf numFmtId="38" fontId="4" fillId="4" borderId="0" xfId="1" applyFont="1" applyFill="1">
      <alignment vertical="center"/>
    </xf>
    <xf numFmtId="177" fontId="4" fillId="4" borderId="3" xfId="0" applyNumberFormat="1" applyFont="1" applyFill="1" applyBorder="1">
      <alignment vertical="center"/>
    </xf>
    <xf numFmtId="177" fontId="11" fillId="4" borderId="3" xfId="0" applyNumberFormat="1" applyFont="1" applyFill="1" applyBorder="1">
      <alignment vertical="center"/>
    </xf>
    <xf numFmtId="38" fontId="4" fillId="4" borderId="8" xfId="1" applyFont="1" applyFill="1" applyBorder="1">
      <alignment vertical="center"/>
    </xf>
    <xf numFmtId="38" fontId="4" fillId="4" borderId="3" xfId="1" applyFont="1" applyFill="1" applyBorder="1">
      <alignment vertical="center"/>
    </xf>
    <xf numFmtId="177" fontId="4" fillId="4" borderId="9" xfId="0" applyNumberFormat="1" applyFont="1" applyFill="1" applyBorder="1">
      <alignment vertical="center"/>
    </xf>
    <xf numFmtId="177" fontId="4" fillId="4" borderId="7" xfId="0" applyNumberFormat="1" applyFont="1" applyFill="1" applyBorder="1">
      <alignment vertical="center"/>
    </xf>
    <xf numFmtId="177" fontId="4" fillId="4" borderId="12" xfId="0" applyNumberFormat="1" applyFont="1" applyFill="1" applyBorder="1">
      <alignment vertical="center"/>
    </xf>
    <xf numFmtId="177" fontId="4" fillId="4" borderId="1" xfId="0" quotePrefix="1" applyNumberFormat="1" applyFont="1" applyFill="1" applyBorder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177" fontId="4" fillId="4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2FD4FF9-6EE1-437D-AAF3-C47CA6E6DBF0}"/>
            </a:ext>
          </a:extLst>
        </xdr:cNvPr>
        <xdr:cNvCxnSpPr/>
      </xdr:nvCxnSpPr>
      <xdr:spPr>
        <a:xfrm>
          <a:off x="14487525" y="205359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4649CF75-9AC8-475A-8002-06E831111860}"/>
            </a:ext>
          </a:extLst>
        </xdr:cNvPr>
        <xdr:cNvSpPr/>
      </xdr:nvSpPr>
      <xdr:spPr>
        <a:xfrm>
          <a:off x="14906625" y="203644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12A37058-A2B9-496B-9FD2-A016325BD97A}"/>
            </a:ext>
          </a:extLst>
        </xdr:cNvPr>
        <xdr:cNvSpPr/>
      </xdr:nvSpPr>
      <xdr:spPr>
        <a:xfrm>
          <a:off x="17059275" y="208407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109</xdr:row>
      <xdr:rowOff>104775</xdr:rowOff>
    </xdr:from>
    <xdr:to>
      <xdr:col>13</xdr:col>
      <xdr:colOff>400050</xdr:colOff>
      <xdr:row>109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AEC3761-8330-4E85-9761-EC024AEC109C}"/>
            </a:ext>
          </a:extLst>
        </xdr:cNvPr>
        <xdr:cNvCxnSpPr/>
      </xdr:nvCxnSpPr>
      <xdr:spPr>
        <a:xfrm>
          <a:off x="14487525" y="205359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108</xdr:row>
      <xdr:rowOff>114301</xdr:rowOff>
    </xdr:from>
    <xdr:to>
      <xdr:col>13</xdr:col>
      <xdr:colOff>552450</xdr:colOff>
      <xdr:row>113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5FA6CF01-1B93-4EC7-9701-8DF7A9FD3EF3}"/>
            </a:ext>
          </a:extLst>
        </xdr:cNvPr>
        <xdr:cNvSpPr/>
      </xdr:nvSpPr>
      <xdr:spPr>
        <a:xfrm>
          <a:off x="14906625" y="203644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111</xdr:row>
      <xdr:rowOff>47625</xdr:rowOff>
    </xdr:from>
    <xdr:to>
      <xdr:col>16</xdr:col>
      <xdr:colOff>238125</xdr:colOff>
      <xdr:row>114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312CEAC7-681E-47B2-AB5B-DA547C330FE8}"/>
            </a:ext>
          </a:extLst>
        </xdr:cNvPr>
        <xdr:cNvSpPr/>
      </xdr:nvSpPr>
      <xdr:spPr>
        <a:xfrm>
          <a:off x="17059275" y="208407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947F8DC-A956-4C29-BAE9-090E6DCCED2E}"/>
            </a:ext>
          </a:extLst>
        </xdr:cNvPr>
        <xdr:cNvCxnSpPr/>
      </xdr:nvCxnSpPr>
      <xdr:spPr>
        <a:xfrm>
          <a:off x="14487525" y="205359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4D07BF11-8CD0-4FD0-A751-DDEC3DFAB085}"/>
            </a:ext>
          </a:extLst>
        </xdr:cNvPr>
        <xdr:cNvSpPr/>
      </xdr:nvSpPr>
      <xdr:spPr>
        <a:xfrm>
          <a:off x="14906625" y="203644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27CFDC6A-7261-47C5-ADA4-A0C68D6C60B4}"/>
            </a:ext>
          </a:extLst>
        </xdr:cNvPr>
        <xdr:cNvSpPr/>
      </xdr:nvSpPr>
      <xdr:spPr>
        <a:xfrm>
          <a:off x="17059275" y="208407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B9A9F08-7BAD-4BBD-A9CD-30C1E28338A8}"/>
            </a:ext>
          </a:extLst>
        </xdr:cNvPr>
        <xdr:cNvCxnSpPr/>
      </xdr:nvCxnSpPr>
      <xdr:spPr>
        <a:xfrm>
          <a:off x="14487525" y="205359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EC269B85-1498-4D2E-B679-5DF0E4D890B9}"/>
            </a:ext>
          </a:extLst>
        </xdr:cNvPr>
        <xdr:cNvSpPr/>
      </xdr:nvSpPr>
      <xdr:spPr>
        <a:xfrm>
          <a:off x="14906625" y="203644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A5AED10E-8FFA-4E03-BD82-88C329EC80B0}"/>
            </a:ext>
          </a:extLst>
        </xdr:cNvPr>
        <xdr:cNvSpPr/>
      </xdr:nvSpPr>
      <xdr:spPr>
        <a:xfrm>
          <a:off x="17059275" y="208407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B36F485-0EFC-4A3B-B778-EF0863D173FE}"/>
            </a:ext>
          </a:extLst>
        </xdr:cNvPr>
        <xdr:cNvCxnSpPr/>
      </xdr:nvCxnSpPr>
      <xdr:spPr>
        <a:xfrm>
          <a:off x="12971145" y="200310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9735E4D7-3910-4F24-8014-3994777D9ACA}"/>
            </a:ext>
          </a:extLst>
        </xdr:cNvPr>
        <xdr:cNvSpPr/>
      </xdr:nvSpPr>
      <xdr:spPr>
        <a:xfrm>
          <a:off x="13390245" y="19865341"/>
          <a:ext cx="123825" cy="7905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E8E792C6-324C-422B-A3A6-62FCB81D0380}"/>
            </a:ext>
          </a:extLst>
        </xdr:cNvPr>
        <xdr:cNvSpPr/>
      </xdr:nvSpPr>
      <xdr:spPr>
        <a:xfrm>
          <a:off x="15287625" y="20324445"/>
          <a:ext cx="152400" cy="47815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6D4B-78BB-480B-98F9-950AF02D164F}">
  <sheetPr>
    <pageSetUpPr fitToPage="1"/>
  </sheetPr>
  <dimension ref="A1:Q269"/>
  <sheetViews>
    <sheetView zoomScaleNormal="100" zoomScalePageLayoutView="55" workbookViewId="0">
      <pane ySplit="5" topLeftCell="A27" activePane="bottomLeft" state="frozen"/>
      <selection pane="bottomLeft" activeCell="D59" sqref="D59"/>
    </sheetView>
  </sheetViews>
  <sheetFormatPr defaultRowHeight="13.5" x14ac:dyDescent="0.15"/>
  <cols>
    <col min="1" max="1" width="27.5" customWidth="1"/>
    <col min="2" max="2" width="15.875" customWidth="1"/>
    <col min="3" max="3" width="14.625" customWidth="1"/>
    <col min="4" max="4" width="13.75" customWidth="1"/>
    <col min="5" max="5" width="15.125" customWidth="1"/>
    <col min="6" max="6" width="11.25" customWidth="1"/>
    <col min="7" max="7" width="14.625" hidden="1" customWidth="1"/>
    <col min="8" max="8" width="12.375" customWidth="1"/>
    <col min="9" max="9" width="13.375" customWidth="1"/>
    <col min="10" max="10" width="12.75" customWidth="1"/>
    <col min="11" max="11" width="20.875" customWidth="1"/>
    <col min="12" max="12" width="18.5" customWidth="1"/>
    <col min="13" max="13" width="14" customWidth="1"/>
    <col min="14" max="14" width="9.75" customWidth="1"/>
    <col min="15" max="15" width="17.5" customWidth="1"/>
    <col min="16" max="16" width="5.5" customWidth="1"/>
  </cols>
  <sheetData>
    <row r="1" spans="1:12" s="2" customFormat="1" ht="15.75" customHeight="1" x14ac:dyDescent="0.15">
      <c r="A1" s="119" t="s">
        <v>188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2" customFormat="1" ht="15.75" customHeight="1" x14ac:dyDescent="0.15">
      <c r="A2" s="1"/>
      <c r="B2" s="1"/>
      <c r="C2" s="1"/>
      <c r="D2" s="64" t="s">
        <v>186</v>
      </c>
      <c r="E2" s="64"/>
      <c r="F2" s="1"/>
      <c r="G2" s="1"/>
      <c r="H2" s="1"/>
      <c r="I2" s="1"/>
      <c r="J2" s="95" t="s">
        <v>190</v>
      </c>
    </row>
    <row r="3" spans="1:12" s="2" customFormat="1" ht="15.75" customHeight="1" x14ac:dyDescent="0.15">
      <c r="C3" s="94" t="s">
        <v>187</v>
      </c>
      <c r="J3" s="3" t="s">
        <v>35</v>
      </c>
      <c r="K3" s="96"/>
    </row>
    <row r="4" spans="1:12" s="2" customFormat="1" ht="18" customHeight="1" x14ac:dyDescent="0.15">
      <c r="A4" s="120" t="s">
        <v>0</v>
      </c>
      <c r="B4" s="122" t="s">
        <v>115</v>
      </c>
      <c r="C4" s="124" t="s">
        <v>3</v>
      </c>
      <c r="D4" s="126" t="s">
        <v>18</v>
      </c>
      <c r="E4" s="127"/>
      <c r="F4" s="128" t="s">
        <v>36</v>
      </c>
      <c r="G4" s="129"/>
      <c r="H4" s="129"/>
      <c r="I4" s="130"/>
      <c r="J4" s="120" t="s">
        <v>1</v>
      </c>
    </row>
    <row r="5" spans="1:12" s="2" customFormat="1" ht="18" customHeight="1" x14ac:dyDescent="0.15">
      <c r="A5" s="121"/>
      <c r="B5" s="123"/>
      <c r="C5" s="125"/>
      <c r="D5" s="23" t="s">
        <v>2</v>
      </c>
      <c r="E5" s="23" t="s">
        <v>37</v>
      </c>
      <c r="F5" s="66" t="s">
        <v>29</v>
      </c>
      <c r="G5" s="65"/>
      <c r="H5" s="23" t="s">
        <v>30</v>
      </c>
      <c r="I5" s="23" t="s">
        <v>38</v>
      </c>
      <c r="J5" s="121"/>
    </row>
    <row r="6" spans="1:12" s="2" customFormat="1" ht="17.25" customHeight="1" x14ac:dyDescent="0.15">
      <c r="A6" s="30" t="s">
        <v>44</v>
      </c>
      <c r="B6" s="35"/>
      <c r="C6" s="57"/>
      <c r="D6" s="36"/>
      <c r="E6" s="36"/>
      <c r="F6" s="36"/>
      <c r="G6" s="37"/>
      <c r="H6" s="36"/>
      <c r="I6" s="36"/>
      <c r="J6" s="36"/>
      <c r="K6" s="4"/>
      <c r="L6" s="4"/>
    </row>
    <row r="7" spans="1:12" s="2" customFormat="1" ht="17.25" customHeight="1" x14ac:dyDescent="0.15">
      <c r="A7" s="26" t="s">
        <v>45</v>
      </c>
      <c r="B7" s="38"/>
      <c r="C7" s="58"/>
      <c r="D7" s="39"/>
      <c r="E7" s="39"/>
      <c r="F7" s="39"/>
      <c r="G7" s="37"/>
      <c r="H7" s="39"/>
      <c r="I7" s="39"/>
      <c r="J7" s="39"/>
      <c r="K7" s="4"/>
      <c r="L7" s="4"/>
    </row>
    <row r="8" spans="1:12" s="2" customFormat="1" ht="17.25" customHeight="1" x14ac:dyDescent="0.15">
      <c r="A8" s="26" t="s">
        <v>57</v>
      </c>
      <c r="B8" s="38"/>
      <c r="C8" s="58"/>
      <c r="D8" s="39"/>
      <c r="E8" s="39"/>
      <c r="F8" s="39"/>
      <c r="G8" s="37"/>
      <c r="H8" s="39"/>
      <c r="I8" s="39"/>
      <c r="J8" s="39"/>
      <c r="K8" s="4"/>
      <c r="L8" s="4"/>
    </row>
    <row r="9" spans="1:12" s="2" customFormat="1" ht="17.25" customHeight="1" x14ac:dyDescent="0.15">
      <c r="A9" s="27" t="s">
        <v>46</v>
      </c>
      <c r="B9" s="41">
        <v>600</v>
      </c>
      <c r="C9" s="59">
        <f>C10</f>
        <v>600</v>
      </c>
      <c r="D9" s="40"/>
      <c r="E9" s="40">
        <f>E10</f>
        <v>600</v>
      </c>
      <c r="F9" s="40"/>
      <c r="G9" s="34"/>
      <c r="H9" s="40"/>
      <c r="I9" s="40"/>
      <c r="J9" s="40"/>
      <c r="K9" s="4">
        <f>SUM(D9:J9)</f>
        <v>600</v>
      </c>
      <c r="L9" s="4"/>
    </row>
    <row r="10" spans="1:12" s="2" customFormat="1" ht="17.25" customHeight="1" x14ac:dyDescent="0.15">
      <c r="A10" s="31" t="s">
        <v>47</v>
      </c>
      <c r="B10" s="42">
        <v>600</v>
      </c>
      <c r="C10" s="58">
        <v>600</v>
      </c>
      <c r="D10" s="39"/>
      <c r="E10" s="39">
        <v>600</v>
      </c>
      <c r="F10" s="39"/>
      <c r="G10" s="37"/>
      <c r="H10" s="39"/>
      <c r="I10" s="39"/>
      <c r="J10" s="39"/>
      <c r="K10" s="4"/>
      <c r="L10" s="4"/>
    </row>
    <row r="11" spans="1:12" s="2" customFormat="1" ht="17.25" customHeight="1" x14ac:dyDescent="0.15">
      <c r="A11" s="27" t="s">
        <v>121</v>
      </c>
      <c r="B11" s="41">
        <v>0</v>
      </c>
      <c r="C11" s="59">
        <f>C12</f>
        <v>0</v>
      </c>
      <c r="D11" s="40"/>
      <c r="E11" s="40">
        <f>E12</f>
        <v>0</v>
      </c>
      <c r="F11" s="40"/>
      <c r="G11" s="34"/>
      <c r="H11" s="40"/>
      <c r="I11" s="40"/>
      <c r="J11" s="40"/>
      <c r="K11" s="4">
        <f>SUM(D11:J11)</f>
        <v>0</v>
      </c>
      <c r="L11" s="4"/>
    </row>
    <row r="12" spans="1:12" s="2" customFormat="1" ht="17.25" customHeight="1" x14ac:dyDescent="0.15">
      <c r="A12" s="31" t="s">
        <v>48</v>
      </c>
      <c r="B12" s="42">
        <v>0</v>
      </c>
      <c r="C12" s="58">
        <v>0</v>
      </c>
      <c r="D12" s="39"/>
      <c r="E12" s="39">
        <v>0</v>
      </c>
      <c r="F12" s="39"/>
      <c r="G12" s="37"/>
      <c r="H12" s="39"/>
      <c r="I12" s="39"/>
      <c r="J12" s="39"/>
      <c r="K12" s="4"/>
      <c r="L12" s="4"/>
    </row>
    <row r="13" spans="1:12" s="2" customFormat="1" ht="17.25" customHeight="1" x14ac:dyDescent="0.15">
      <c r="A13" s="27" t="s">
        <v>122</v>
      </c>
      <c r="B13" s="40">
        <f>SUM(B14:B15)</f>
        <v>39212000</v>
      </c>
      <c r="C13" s="53">
        <f>SUM(C14:C15)</f>
        <v>40888000</v>
      </c>
      <c r="D13" s="40"/>
      <c r="E13" s="40">
        <f t="shared" ref="E13:J13" si="0">SUM(E14:E15)</f>
        <v>8000000</v>
      </c>
      <c r="F13" s="40"/>
      <c r="G13" s="34"/>
      <c r="H13" s="40">
        <f t="shared" si="0"/>
        <v>24888000</v>
      </c>
      <c r="I13" s="40"/>
      <c r="J13" s="40">
        <f t="shared" si="0"/>
        <v>8000000</v>
      </c>
      <c r="K13" s="24">
        <f>SUM(D13:J13)</f>
        <v>40888000</v>
      </c>
      <c r="L13" s="4"/>
    </row>
    <row r="14" spans="1:12" s="2" customFormat="1" ht="17.25" customHeight="1" x14ac:dyDescent="0.15">
      <c r="A14" s="31" t="s">
        <v>106</v>
      </c>
      <c r="B14" s="60">
        <v>38324000</v>
      </c>
      <c r="C14" s="60">
        <v>40000000</v>
      </c>
      <c r="D14" s="39"/>
      <c r="E14" s="39">
        <v>8000000</v>
      </c>
      <c r="F14" s="39"/>
      <c r="G14" s="37"/>
      <c r="H14" s="39">
        <v>24000000</v>
      </c>
      <c r="I14" s="39"/>
      <c r="J14" s="39">
        <v>8000000</v>
      </c>
      <c r="K14" s="4"/>
      <c r="L14" s="4"/>
    </row>
    <row r="15" spans="1:12" s="2" customFormat="1" ht="17.25" customHeight="1" x14ac:dyDescent="0.15">
      <c r="A15" s="31" t="s">
        <v>107</v>
      </c>
      <c r="B15" s="60">
        <v>888000</v>
      </c>
      <c r="C15" s="53">
        <v>888000</v>
      </c>
      <c r="D15" s="39"/>
      <c r="E15" s="39"/>
      <c r="F15" s="39"/>
      <c r="G15" s="37"/>
      <c r="H15" s="39">
        <v>888000</v>
      </c>
      <c r="I15" s="39"/>
      <c r="J15" s="39"/>
      <c r="K15" s="4"/>
      <c r="L15" s="4"/>
    </row>
    <row r="16" spans="1:12" s="2" customFormat="1" ht="17.25" customHeight="1" x14ac:dyDescent="0.15">
      <c r="A16" s="27" t="s">
        <v>123</v>
      </c>
      <c r="B16" s="40">
        <f>SUM(B17:B21)</f>
        <v>4475000</v>
      </c>
      <c r="C16" s="59">
        <f>SUM(C17:C21)</f>
        <v>6360000</v>
      </c>
      <c r="D16" s="40">
        <f t="shared" ref="D16:H16" si="1">SUM(D17:D21)</f>
        <v>325000</v>
      </c>
      <c r="E16" s="40"/>
      <c r="F16" s="40">
        <f t="shared" si="1"/>
        <v>1500000</v>
      </c>
      <c r="G16" s="34"/>
      <c r="H16" s="40">
        <f t="shared" si="1"/>
        <v>4535000</v>
      </c>
      <c r="I16" s="40"/>
      <c r="J16" s="40"/>
      <c r="K16" s="4">
        <f>SUM(D16:J16)</f>
        <v>6360000</v>
      </c>
      <c r="L16" s="4"/>
    </row>
    <row r="17" spans="1:15" s="2" customFormat="1" ht="19.899999999999999" customHeight="1" x14ac:dyDescent="0.15">
      <c r="A17" s="31" t="s">
        <v>49</v>
      </c>
      <c r="B17" s="39">
        <v>100000</v>
      </c>
      <c r="C17" s="53">
        <v>100000</v>
      </c>
      <c r="D17" s="39">
        <v>100000</v>
      </c>
      <c r="E17" s="39"/>
      <c r="F17" s="39"/>
      <c r="G17" s="37"/>
      <c r="H17" s="39"/>
      <c r="I17" s="39"/>
      <c r="J17" s="39"/>
      <c r="K17" s="4"/>
      <c r="L17" s="4"/>
    </row>
    <row r="18" spans="1:15" s="2" customFormat="1" ht="17.25" customHeight="1" x14ac:dyDescent="0.15">
      <c r="A18" s="31" t="s">
        <v>112</v>
      </c>
      <c r="B18" s="39">
        <v>0</v>
      </c>
      <c r="C18" s="54"/>
      <c r="D18" s="39"/>
      <c r="E18" s="39"/>
      <c r="F18" s="39"/>
      <c r="G18" s="37"/>
      <c r="H18" s="39"/>
      <c r="I18" s="39"/>
      <c r="J18" s="39"/>
      <c r="K18" s="4"/>
      <c r="L18" s="4"/>
    </row>
    <row r="19" spans="1:15" s="2" customFormat="1" ht="17.25" customHeight="1" x14ac:dyDescent="0.15">
      <c r="A19" s="31" t="s">
        <v>50</v>
      </c>
      <c r="B19" s="39">
        <v>225000</v>
      </c>
      <c r="C19" s="53">
        <v>225000</v>
      </c>
      <c r="D19" s="39">
        <v>225000</v>
      </c>
      <c r="E19" s="39"/>
      <c r="F19" s="39"/>
      <c r="G19" s="37"/>
      <c r="H19" s="39"/>
      <c r="I19" s="39"/>
      <c r="J19" s="39"/>
      <c r="K19" s="4"/>
      <c r="L19" s="4"/>
    </row>
    <row r="20" spans="1:15" s="2" customFormat="1" ht="17.25" customHeight="1" x14ac:dyDescent="0.15">
      <c r="A20" s="31" t="s">
        <v>51</v>
      </c>
      <c r="B20" s="39">
        <v>1500000</v>
      </c>
      <c r="C20" s="53">
        <v>1500000</v>
      </c>
      <c r="D20" s="39"/>
      <c r="E20" s="39"/>
      <c r="F20" s="39">
        <v>1500000</v>
      </c>
      <c r="G20" s="37"/>
      <c r="H20" s="39"/>
      <c r="I20" s="39"/>
      <c r="J20" s="39"/>
      <c r="K20" s="4"/>
      <c r="L20" s="4"/>
    </row>
    <row r="21" spans="1:15" s="2" customFormat="1" ht="17.25" customHeight="1" x14ac:dyDescent="0.15">
      <c r="A21" s="31" t="s">
        <v>52</v>
      </c>
      <c r="B21" s="39">
        <v>2650000</v>
      </c>
      <c r="C21" s="53">
        <v>4535000</v>
      </c>
      <c r="D21" s="39"/>
      <c r="E21" s="39"/>
      <c r="F21" s="39"/>
      <c r="G21" s="37"/>
      <c r="H21" s="39">
        <v>4535000</v>
      </c>
      <c r="I21" s="39"/>
      <c r="J21" s="39"/>
      <c r="K21" s="4"/>
      <c r="L21" s="4"/>
    </row>
    <row r="22" spans="1:15" s="2" customFormat="1" ht="17.25" customHeight="1" x14ac:dyDescent="0.15">
      <c r="A22" s="27" t="s">
        <v>124</v>
      </c>
      <c r="B22" s="40">
        <v>15884910</v>
      </c>
      <c r="C22" s="55">
        <f>SUM(C23:C25)</f>
        <v>16482310</v>
      </c>
      <c r="D22" s="40"/>
      <c r="E22" s="40">
        <f>SUM(E23:E25)</f>
        <v>14710300</v>
      </c>
      <c r="F22" s="40"/>
      <c r="G22" s="34"/>
      <c r="H22" s="40">
        <f>SUM(H23:H25)</f>
        <v>1572010</v>
      </c>
      <c r="I22" s="40"/>
      <c r="J22" s="40">
        <f>SUM(J23:J25)</f>
        <v>200000</v>
      </c>
      <c r="K22" s="4">
        <f>SUM(D22:J22)</f>
        <v>16482310</v>
      </c>
      <c r="L22" s="4"/>
    </row>
    <row r="23" spans="1:15" s="2" customFormat="1" ht="17.25" customHeight="1" x14ac:dyDescent="0.15">
      <c r="A23" s="31" t="s">
        <v>54</v>
      </c>
      <c r="B23" s="39">
        <v>750910</v>
      </c>
      <c r="C23" s="53">
        <v>1400910</v>
      </c>
      <c r="D23" s="39"/>
      <c r="E23" s="39"/>
      <c r="F23" s="39"/>
      <c r="G23" s="37"/>
      <c r="H23" s="39">
        <v>1200910</v>
      </c>
      <c r="I23" s="39"/>
      <c r="J23" s="39">
        <v>200000</v>
      </c>
      <c r="K23" s="4"/>
      <c r="L23" s="4"/>
    </row>
    <row r="24" spans="1:15" s="2" customFormat="1" ht="17.25" customHeight="1" x14ac:dyDescent="0.15">
      <c r="A24" s="31" t="s">
        <v>117</v>
      </c>
      <c r="B24" s="39">
        <v>373800</v>
      </c>
      <c r="C24" s="55">
        <v>371100</v>
      </c>
      <c r="D24" s="39"/>
      <c r="E24" s="39"/>
      <c r="F24" s="39"/>
      <c r="G24" s="37"/>
      <c r="H24" s="39">
        <v>371100</v>
      </c>
      <c r="I24" s="39"/>
      <c r="J24" s="39"/>
      <c r="K24" s="4"/>
      <c r="L24" s="4"/>
    </row>
    <row r="25" spans="1:15" s="2" customFormat="1" ht="17.25" customHeight="1" x14ac:dyDescent="0.15">
      <c r="A25" s="31" t="s">
        <v>53</v>
      </c>
      <c r="B25" s="39">
        <v>14760200</v>
      </c>
      <c r="C25" s="55">
        <v>14710300</v>
      </c>
      <c r="D25" s="39"/>
      <c r="E25" s="39">
        <v>14710300</v>
      </c>
      <c r="F25" s="39"/>
      <c r="G25" s="37"/>
      <c r="H25" s="39"/>
      <c r="I25" s="39"/>
      <c r="J25" s="39"/>
      <c r="K25" s="4"/>
      <c r="L25" s="4"/>
    </row>
    <row r="26" spans="1:15" s="2" customFormat="1" ht="17.25" customHeight="1" x14ac:dyDescent="0.15">
      <c r="A26" s="27" t="s">
        <v>125</v>
      </c>
      <c r="B26" s="40">
        <f>SUM(B27:B28)</f>
        <v>100070</v>
      </c>
      <c r="C26" s="55">
        <f>C27+C28</f>
        <v>100070</v>
      </c>
      <c r="D26" s="40"/>
      <c r="E26" s="40"/>
      <c r="F26" s="40"/>
      <c r="G26" s="34"/>
      <c r="H26" s="40">
        <v>70</v>
      </c>
      <c r="I26" s="40"/>
      <c r="J26" s="40">
        <v>100000</v>
      </c>
      <c r="K26" s="4">
        <f>SUM(D26:J26)</f>
        <v>100070</v>
      </c>
      <c r="L26" s="4"/>
    </row>
    <row r="27" spans="1:15" s="2" customFormat="1" ht="19.149999999999999" customHeight="1" x14ac:dyDescent="0.15">
      <c r="A27" s="27" t="s">
        <v>55</v>
      </c>
      <c r="B27" s="40">
        <v>70</v>
      </c>
      <c r="C27" s="55">
        <v>70</v>
      </c>
      <c r="D27" s="40"/>
      <c r="E27" s="40"/>
      <c r="F27" s="40"/>
      <c r="G27" s="34"/>
      <c r="H27" s="40">
        <v>70</v>
      </c>
      <c r="I27" s="40"/>
      <c r="J27" s="40"/>
      <c r="K27" s="4"/>
      <c r="L27" s="4"/>
    </row>
    <row r="28" spans="1:15" s="2" customFormat="1" ht="17.25" customHeight="1" x14ac:dyDescent="0.15">
      <c r="A28" s="27" t="s">
        <v>40</v>
      </c>
      <c r="B28" s="43">
        <v>100000</v>
      </c>
      <c r="C28" s="56">
        <v>100000</v>
      </c>
      <c r="D28" s="44"/>
      <c r="E28" s="43"/>
      <c r="F28" s="43"/>
      <c r="G28" s="34"/>
      <c r="H28" s="43"/>
      <c r="I28" s="43"/>
      <c r="J28" s="45">
        <v>100000</v>
      </c>
      <c r="K28" s="4">
        <f>SUM(D28:J28)</f>
        <v>100000</v>
      </c>
      <c r="L28" s="4"/>
    </row>
    <row r="29" spans="1:15" s="2" customFormat="1" ht="17.25" customHeight="1" x14ac:dyDescent="0.15">
      <c r="A29" s="27" t="s">
        <v>41</v>
      </c>
      <c r="B29" s="46">
        <f>C9+C11+B13+B16+B22+B26</f>
        <v>59672580</v>
      </c>
      <c r="C29" s="34">
        <f>C9+C11+C13+C16+C22+C26</f>
        <v>63830980</v>
      </c>
      <c r="D29" s="40">
        <f>D9+D11+D13+D16+D22+D26</f>
        <v>325000</v>
      </c>
      <c r="E29" s="46">
        <f>E9+E11+E13+E16+E22+E26</f>
        <v>22710900</v>
      </c>
      <c r="F29" s="46">
        <f>F9+F11+F13+F16+F22+F26</f>
        <v>1500000</v>
      </c>
      <c r="G29" s="46"/>
      <c r="H29" s="46">
        <f>H9+H11+H13+H16+H22+H26</f>
        <v>30995080</v>
      </c>
      <c r="I29" s="46"/>
      <c r="J29" s="46">
        <f>J9+J11+J13+J16+J22+J26</f>
        <v>8300000</v>
      </c>
      <c r="K29" s="24">
        <f>SUM(D29:J29)</f>
        <v>63830980</v>
      </c>
      <c r="L29" s="4"/>
    </row>
    <row r="30" spans="1:15" s="2" customFormat="1" ht="17.25" customHeight="1" x14ac:dyDescent="0.15">
      <c r="A30" s="30" t="s">
        <v>56</v>
      </c>
      <c r="B30" s="46"/>
      <c r="C30" s="61"/>
      <c r="D30" s="46"/>
      <c r="E30" s="46"/>
      <c r="F30" s="46"/>
      <c r="G30" s="34"/>
      <c r="H30" s="46"/>
      <c r="I30" s="46"/>
      <c r="J30" s="46"/>
      <c r="K30" s="4"/>
      <c r="L30" s="4"/>
    </row>
    <row r="31" spans="1:15" s="2" customFormat="1" ht="14.25" customHeight="1" x14ac:dyDescent="0.15">
      <c r="A31" s="27" t="s">
        <v>126</v>
      </c>
      <c r="B31" s="40">
        <f>SUM(B32:B58)</f>
        <v>56643729</v>
      </c>
      <c r="C31" s="56">
        <f>SUM(C32:C58)</f>
        <v>62825539</v>
      </c>
      <c r="D31" s="40">
        <f>SUM(D32:D58)</f>
        <v>9269330</v>
      </c>
      <c r="E31" s="40">
        <f>SUM(E32:E58)</f>
        <v>33437813</v>
      </c>
      <c r="F31" s="40">
        <f>SUM(F32:F58)</f>
        <v>150000</v>
      </c>
      <c r="G31" s="34"/>
      <c r="H31" s="40">
        <f>SUM(H32:H58)</f>
        <v>14395427</v>
      </c>
      <c r="I31" s="40">
        <f>SUM(I32:I58)</f>
        <v>5572969</v>
      </c>
      <c r="J31" s="40"/>
      <c r="K31" s="4">
        <f>SUM(D31:I31)</f>
        <v>62825539</v>
      </c>
      <c r="L31" s="4"/>
    </row>
    <row r="32" spans="1:15" s="2" customFormat="1" ht="14.25" customHeight="1" x14ac:dyDescent="0.15">
      <c r="A32" s="27" t="s">
        <v>129</v>
      </c>
      <c r="B32" s="63">
        <v>21132020</v>
      </c>
      <c r="C32" s="56">
        <f>SUM(D32:J32)</f>
        <v>21066500</v>
      </c>
      <c r="D32" s="40"/>
      <c r="E32" s="40">
        <f>M108*0.78</f>
        <v>18057000</v>
      </c>
      <c r="F32" s="40"/>
      <c r="G32" s="34"/>
      <c r="H32" s="40"/>
      <c r="I32" s="40">
        <f>M108*0.13</f>
        <v>3009500</v>
      </c>
      <c r="J32" s="40"/>
      <c r="K32" s="4"/>
      <c r="L32" s="4"/>
      <c r="M32" s="5"/>
      <c r="N32" s="5"/>
      <c r="O32" s="5"/>
    </row>
    <row r="33" spans="1:15" s="2" customFormat="1" ht="14.25" customHeight="1" x14ac:dyDescent="0.15">
      <c r="A33" s="27" t="s">
        <v>58</v>
      </c>
      <c r="B33" s="63">
        <v>0</v>
      </c>
      <c r="C33" s="56">
        <f>SUM(D33:J33)</f>
        <v>0</v>
      </c>
      <c r="D33" s="40"/>
      <c r="E33" s="40">
        <f>M109*0.78</f>
        <v>0</v>
      </c>
      <c r="F33" s="40"/>
      <c r="G33" s="34"/>
      <c r="H33" s="40"/>
      <c r="I33" s="40">
        <f>M109*0.13</f>
        <v>0</v>
      </c>
      <c r="J33" s="40"/>
      <c r="K33" s="4"/>
      <c r="L33" s="4"/>
      <c r="M33" s="5"/>
      <c r="N33" s="5"/>
      <c r="O33" s="5"/>
    </row>
    <row r="34" spans="1:15" s="2" customFormat="1" ht="14.25" customHeight="1" x14ac:dyDescent="0.15">
      <c r="A34" s="27" t="s">
        <v>59</v>
      </c>
      <c r="B34" s="63">
        <v>3355352</v>
      </c>
      <c r="C34" s="56">
        <f t="shared" ref="C34:C58" si="2">SUM(D34:J34)</f>
        <v>3355352</v>
      </c>
      <c r="D34" s="40"/>
      <c r="E34" s="40">
        <f>M110*0.78</f>
        <v>2876016</v>
      </c>
      <c r="F34" s="40"/>
      <c r="G34" s="34"/>
      <c r="H34" s="40"/>
      <c r="I34" s="40">
        <f>M110*0.13</f>
        <v>479336</v>
      </c>
      <c r="J34" s="40"/>
      <c r="K34" s="4"/>
      <c r="L34" s="4"/>
    </row>
    <row r="35" spans="1:15" s="2" customFormat="1" ht="14.25" customHeight="1" x14ac:dyDescent="0.15">
      <c r="A35" s="27" t="s">
        <v>60</v>
      </c>
      <c r="B35" s="63">
        <v>2972420</v>
      </c>
      <c r="C35" s="56">
        <f t="shared" si="2"/>
        <v>5609404</v>
      </c>
      <c r="D35" s="40">
        <v>165400</v>
      </c>
      <c r="E35" s="40"/>
      <c r="F35" s="40"/>
      <c r="G35" s="34"/>
      <c r="H35" s="40">
        <v>5444004</v>
      </c>
      <c r="I35" s="40"/>
      <c r="J35" s="40"/>
      <c r="K35" s="4"/>
      <c r="L35" s="4"/>
    </row>
    <row r="36" spans="1:15" s="2" customFormat="1" ht="14.25" customHeight="1" x14ac:dyDescent="0.15">
      <c r="A36" s="27" t="s">
        <v>61</v>
      </c>
      <c r="B36" s="63">
        <v>1962675</v>
      </c>
      <c r="C36" s="56">
        <f t="shared" si="2"/>
        <v>2512675</v>
      </c>
      <c r="D36" s="40">
        <v>1365000</v>
      </c>
      <c r="E36" s="40">
        <f>M112*0.78</f>
        <v>829436</v>
      </c>
      <c r="F36" s="40"/>
      <c r="G36" s="34"/>
      <c r="H36" s="40">
        <v>180000</v>
      </c>
      <c r="I36" s="40">
        <f>M112*0.13</f>
        <v>138239</v>
      </c>
      <c r="J36" s="40"/>
      <c r="K36" s="4"/>
      <c r="L36" s="4"/>
    </row>
    <row r="37" spans="1:15" s="2" customFormat="1" ht="14.25" customHeight="1" x14ac:dyDescent="0.15">
      <c r="A37" s="27" t="s">
        <v>63</v>
      </c>
      <c r="B37" s="63">
        <v>5464862</v>
      </c>
      <c r="C37" s="56">
        <f t="shared" si="2"/>
        <v>5475575</v>
      </c>
      <c r="D37" s="40">
        <v>702000</v>
      </c>
      <c r="E37" s="40">
        <f>M113*0.78</f>
        <v>3455728</v>
      </c>
      <c r="F37" s="40"/>
      <c r="G37" s="34"/>
      <c r="H37" s="40">
        <v>741892</v>
      </c>
      <c r="I37" s="40">
        <f>M113*0.13</f>
        <v>575955</v>
      </c>
      <c r="J37" s="40"/>
      <c r="K37" s="4"/>
      <c r="L37" s="4"/>
    </row>
    <row r="38" spans="1:15" s="2" customFormat="1" ht="14.25" customHeight="1" x14ac:dyDescent="0.15">
      <c r="A38" s="27" t="s">
        <v>64</v>
      </c>
      <c r="B38" s="40">
        <v>300000</v>
      </c>
      <c r="C38" s="56">
        <f t="shared" si="2"/>
        <v>433490</v>
      </c>
      <c r="D38" s="40">
        <v>300000</v>
      </c>
      <c r="E38" s="40">
        <f t="shared" ref="E38:E43" si="3">M114*0.78</f>
        <v>70200</v>
      </c>
      <c r="F38" s="40"/>
      <c r="G38" s="34"/>
      <c r="H38" s="40">
        <v>51590</v>
      </c>
      <c r="I38" s="40">
        <f t="shared" ref="I38:I43" si="4">M114*0.13</f>
        <v>11700</v>
      </c>
      <c r="J38" s="40"/>
      <c r="K38" s="4"/>
      <c r="L38" s="4"/>
    </row>
    <row r="39" spans="1:15" s="2" customFormat="1" ht="14.25" customHeight="1" x14ac:dyDescent="0.15">
      <c r="A39" s="27" t="s">
        <v>65</v>
      </c>
      <c r="B39" s="40">
        <v>913817</v>
      </c>
      <c r="C39" s="56">
        <f t="shared" si="2"/>
        <v>1152800</v>
      </c>
      <c r="D39" s="40">
        <v>408000</v>
      </c>
      <c r="E39" s="40">
        <f t="shared" si="3"/>
        <v>179400</v>
      </c>
      <c r="F39" s="40"/>
      <c r="G39" s="34"/>
      <c r="H39" s="40">
        <v>535500</v>
      </c>
      <c r="I39" s="40">
        <f t="shared" si="4"/>
        <v>29900</v>
      </c>
      <c r="J39" s="40"/>
      <c r="K39" s="4"/>
      <c r="L39" s="4"/>
    </row>
    <row r="40" spans="1:15" s="2" customFormat="1" ht="14.25" customHeight="1" x14ac:dyDescent="0.15">
      <c r="A40" s="27" t="s">
        <v>66</v>
      </c>
      <c r="B40" s="40">
        <v>145600</v>
      </c>
      <c r="C40" s="56">
        <f t="shared" si="2"/>
        <v>282100</v>
      </c>
      <c r="D40" s="40"/>
      <c r="E40" s="40">
        <f t="shared" si="3"/>
        <v>241800</v>
      </c>
      <c r="F40" s="40"/>
      <c r="G40" s="34"/>
      <c r="H40" s="40"/>
      <c r="I40" s="40">
        <f t="shared" si="4"/>
        <v>40300</v>
      </c>
      <c r="J40" s="40"/>
      <c r="K40" s="4"/>
      <c r="L40" s="4"/>
    </row>
    <row r="41" spans="1:15" s="2" customFormat="1" ht="14.25" customHeight="1" x14ac:dyDescent="0.15">
      <c r="A41" s="27" t="s">
        <v>67</v>
      </c>
      <c r="B41" s="40">
        <v>4755700</v>
      </c>
      <c r="C41" s="56">
        <f t="shared" si="2"/>
        <v>4271300</v>
      </c>
      <c r="D41" s="40">
        <v>2757000</v>
      </c>
      <c r="E41" s="40">
        <f t="shared" si="3"/>
        <v>717600</v>
      </c>
      <c r="F41" s="40"/>
      <c r="G41" s="34"/>
      <c r="H41" s="40">
        <v>677100</v>
      </c>
      <c r="I41" s="40">
        <f t="shared" si="4"/>
        <v>119600</v>
      </c>
      <c r="J41" s="40"/>
      <c r="K41" s="4"/>
      <c r="L41" s="4"/>
    </row>
    <row r="42" spans="1:15" s="2" customFormat="1" ht="14.25" customHeight="1" x14ac:dyDescent="0.15">
      <c r="A42" s="27" t="s">
        <v>68</v>
      </c>
      <c r="B42" s="40">
        <v>268632</v>
      </c>
      <c r="C42" s="56">
        <f t="shared" si="2"/>
        <v>268632</v>
      </c>
      <c r="D42" s="40"/>
      <c r="E42" s="40">
        <f t="shared" si="3"/>
        <v>230256</v>
      </c>
      <c r="F42" s="40"/>
      <c r="G42" s="34"/>
      <c r="H42" s="40"/>
      <c r="I42" s="40">
        <f t="shared" si="4"/>
        <v>38376</v>
      </c>
      <c r="J42" s="40"/>
      <c r="K42" s="4"/>
      <c r="L42" s="4"/>
    </row>
    <row r="43" spans="1:15" s="2" customFormat="1" ht="14.25" customHeight="1" x14ac:dyDescent="0.15">
      <c r="A43" s="27" t="s">
        <v>69</v>
      </c>
      <c r="B43" s="40">
        <v>627900</v>
      </c>
      <c r="C43" s="56">
        <f t="shared" si="2"/>
        <v>627900</v>
      </c>
      <c r="D43" s="40"/>
      <c r="E43" s="40">
        <f t="shared" si="3"/>
        <v>538200</v>
      </c>
      <c r="F43" s="40"/>
      <c r="G43" s="34"/>
      <c r="H43" s="40"/>
      <c r="I43" s="40">
        <f t="shared" si="4"/>
        <v>89700</v>
      </c>
      <c r="J43" s="40"/>
      <c r="K43" s="4"/>
      <c r="L43" s="4"/>
    </row>
    <row r="44" spans="1:15" s="2" customFormat="1" ht="14.25" customHeight="1" x14ac:dyDescent="0.15">
      <c r="A44" s="27" t="s">
        <v>70</v>
      </c>
      <c r="B44" s="40">
        <f t="shared" ref="B44" si="5">SUM(D44:I44)</f>
        <v>0</v>
      </c>
      <c r="C44" s="56">
        <f t="shared" si="2"/>
        <v>0</v>
      </c>
      <c r="D44" s="40"/>
      <c r="E44" s="40"/>
      <c r="F44" s="40"/>
      <c r="G44" s="34"/>
      <c r="H44" s="40"/>
      <c r="I44" s="40"/>
      <c r="J44" s="40"/>
      <c r="K44" s="4"/>
      <c r="L44" s="4"/>
    </row>
    <row r="45" spans="1:15" s="2" customFormat="1" ht="14.25" customHeight="1" x14ac:dyDescent="0.15">
      <c r="A45" s="27" t="s">
        <v>72</v>
      </c>
      <c r="B45" s="40">
        <v>364000</v>
      </c>
      <c r="C45" s="56">
        <f t="shared" si="2"/>
        <v>364000</v>
      </c>
      <c r="D45" s="40"/>
      <c r="E45" s="40">
        <f>M121*0.78</f>
        <v>312000</v>
      </c>
      <c r="F45" s="40"/>
      <c r="G45" s="34"/>
      <c r="H45" s="40"/>
      <c r="I45" s="40">
        <f>M121*0.13</f>
        <v>52000</v>
      </c>
      <c r="J45" s="40"/>
      <c r="K45" s="4"/>
      <c r="L45" s="4"/>
    </row>
    <row r="46" spans="1:15" s="2" customFormat="1" ht="14.25" customHeight="1" x14ac:dyDescent="0.15">
      <c r="A46" s="27" t="s">
        <v>71</v>
      </c>
      <c r="B46" s="40">
        <v>2649879</v>
      </c>
      <c r="C46" s="56">
        <f t="shared" si="2"/>
        <v>2690856</v>
      </c>
      <c r="D46" s="40">
        <v>2020000</v>
      </c>
      <c r="E46" s="40"/>
      <c r="F46" s="40"/>
      <c r="G46" s="34"/>
      <c r="H46" s="40">
        <v>670856</v>
      </c>
      <c r="I46" s="40"/>
      <c r="J46" s="40"/>
      <c r="K46" s="4"/>
      <c r="L46" s="4"/>
    </row>
    <row r="47" spans="1:15" s="2" customFormat="1" ht="14.25" customHeight="1" x14ac:dyDescent="0.15">
      <c r="A47" s="27" t="s">
        <v>73</v>
      </c>
      <c r="B47" s="40">
        <v>450905</v>
      </c>
      <c r="C47" s="56">
        <f t="shared" si="2"/>
        <v>450905</v>
      </c>
      <c r="D47" s="40"/>
      <c r="E47" s="40">
        <f t="shared" ref="E47" si="6">M122*0.78</f>
        <v>386490</v>
      </c>
      <c r="F47" s="40"/>
      <c r="G47" s="34"/>
      <c r="H47" s="40"/>
      <c r="I47" s="40">
        <f>M122*0.13</f>
        <v>64415</v>
      </c>
      <c r="J47" s="40"/>
      <c r="K47" s="4"/>
      <c r="L47" s="4"/>
    </row>
    <row r="48" spans="1:15" s="2" customFormat="1" ht="14.25" customHeight="1" x14ac:dyDescent="0.15">
      <c r="A48" s="27" t="s">
        <v>74</v>
      </c>
      <c r="B48" s="40">
        <v>498643</v>
      </c>
      <c r="C48" s="56">
        <f t="shared" si="2"/>
        <v>114266</v>
      </c>
      <c r="D48" s="40">
        <v>40000</v>
      </c>
      <c r="E48" s="40"/>
      <c r="F48" s="40"/>
      <c r="G48" s="34"/>
      <c r="H48" s="40">
        <v>74266</v>
      </c>
      <c r="I48" s="40"/>
      <c r="J48" s="40"/>
      <c r="K48" s="4"/>
      <c r="L48" s="4"/>
    </row>
    <row r="49" spans="1:12" s="2" customFormat="1" ht="14.25" customHeight="1" x14ac:dyDescent="0.15">
      <c r="A49" s="27" t="s">
        <v>120</v>
      </c>
      <c r="B49" s="40">
        <v>0</v>
      </c>
      <c r="C49" s="56">
        <f t="shared" si="2"/>
        <v>0</v>
      </c>
      <c r="D49" s="40"/>
      <c r="E49" s="40"/>
      <c r="F49" s="40"/>
      <c r="G49" s="34"/>
      <c r="H49" s="40"/>
      <c r="I49" s="40"/>
      <c r="J49" s="40"/>
      <c r="K49" s="4"/>
      <c r="L49" s="4"/>
    </row>
    <row r="50" spans="1:12" s="2" customFormat="1" ht="14.25" customHeight="1" x14ac:dyDescent="0.15">
      <c r="A50" s="27" t="s">
        <v>75</v>
      </c>
      <c r="B50" s="40">
        <v>2803714</v>
      </c>
      <c r="C50" s="56">
        <f t="shared" si="2"/>
        <v>3699428</v>
      </c>
      <c r="D50" s="40">
        <v>805230</v>
      </c>
      <c r="E50" s="40"/>
      <c r="F50" s="40"/>
      <c r="G50" s="34"/>
      <c r="H50" s="40">
        <v>2894198</v>
      </c>
      <c r="I50" s="40"/>
      <c r="J50" s="40"/>
      <c r="K50" s="4"/>
      <c r="L50" s="4"/>
    </row>
    <row r="51" spans="1:12" s="2" customFormat="1" ht="13.9" customHeight="1" x14ac:dyDescent="0.15">
      <c r="A51" s="27" t="s">
        <v>76</v>
      </c>
      <c r="B51" s="40">
        <v>288238</v>
      </c>
      <c r="C51" s="56">
        <f t="shared" si="2"/>
        <v>115446</v>
      </c>
      <c r="D51" s="40">
        <v>87200</v>
      </c>
      <c r="E51" s="40"/>
      <c r="F51" s="40"/>
      <c r="G51" s="34"/>
      <c r="H51" s="40">
        <v>28246</v>
      </c>
      <c r="I51" s="40"/>
      <c r="J51" s="40"/>
      <c r="K51" s="4"/>
      <c r="L51" s="4"/>
    </row>
    <row r="52" spans="1:12" s="2" customFormat="1" ht="13.9" customHeight="1" x14ac:dyDescent="0.15">
      <c r="A52" s="27" t="s">
        <v>78</v>
      </c>
      <c r="B52" s="40">
        <v>2283000</v>
      </c>
      <c r="C52" s="56">
        <f t="shared" si="2"/>
        <v>3098000</v>
      </c>
      <c r="D52" s="40">
        <v>248000</v>
      </c>
      <c r="E52" s="40"/>
      <c r="F52" s="40">
        <v>150000</v>
      </c>
      <c r="G52" s="34"/>
      <c r="H52" s="40">
        <v>2700000</v>
      </c>
      <c r="I52" s="40"/>
      <c r="J52" s="40"/>
      <c r="K52" s="4"/>
      <c r="L52" s="4"/>
    </row>
    <row r="53" spans="1:12" s="2" customFormat="1" ht="13.9" customHeight="1" x14ac:dyDescent="0.15">
      <c r="A53" s="27" t="s">
        <v>77</v>
      </c>
      <c r="B53" s="40">
        <v>1583400</v>
      </c>
      <c r="C53" s="56">
        <f t="shared" si="2"/>
        <v>2038400</v>
      </c>
      <c r="D53" s="40"/>
      <c r="E53" s="40">
        <f>M126*0.78</f>
        <v>1747200</v>
      </c>
      <c r="F53" s="40"/>
      <c r="G53" s="34"/>
      <c r="H53" s="40"/>
      <c r="I53" s="40">
        <f>M126*0.13</f>
        <v>291200</v>
      </c>
      <c r="J53" s="40"/>
      <c r="K53" s="4"/>
      <c r="L53" s="4"/>
    </row>
    <row r="54" spans="1:12" s="2" customFormat="1" ht="13.9" customHeight="1" x14ac:dyDescent="0.15">
      <c r="A54" s="27" t="s">
        <v>80</v>
      </c>
      <c r="B54" s="40">
        <v>1117338</v>
      </c>
      <c r="C54" s="56">
        <f t="shared" si="2"/>
        <v>1165068</v>
      </c>
      <c r="D54" s="40"/>
      <c r="E54" s="40">
        <f>M128*0.78</f>
        <v>936000</v>
      </c>
      <c r="F54" s="40"/>
      <c r="G54" s="34"/>
      <c r="H54" s="40">
        <v>73068</v>
      </c>
      <c r="I54" s="40">
        <f>M128*0.13</f>
        <v>156000</v>
      </c>
      <c r="J54" s="40"/>
      <c r="K54" s="4"/>
      <c r="L54" s="4"/>
    </row>
    <row r="55" spans="1:12" s="2" customFormat="1" ht="13.9" customHeight="1" x14ac:dyDescent="0.15">
      <c r="A55" s="27" t="s">
        <v>111</v>
      </c>
      <c r="B55" s="40">
        <v>263074</v>
      </c>
      <c r="C55" s="56">
        <f t="shared" si="2"/>
        <v>611737</v>
      </c>
      <c r="D55" s="40">
        <v>341500</v>
      </c>
      <c r="E55" s="40"/>
      <c r="F55" s="40"/>
      <c r="G55" s="34"/>
      <c r="H55" s="40">
        <v>270237</v>
      </c>
      <c r="I55" s="40"/>
      <c r="J55" s="40"/>
      <c r="K55" s="4"/>
      <c r="L55" s="4"/>
    </row>
    <row r="56" spans="1:12" s="2" customFormat="1" ht="13.9" customHeight="1" x14ac:dyDescent="0.15">
      <c r="A56" s="27" t="s">
        <v>79</v>
      </c>
      <c r="B56" s="40">
        <v>1105683</v>
      </c>
      <c r="C56" s="56">
        <f t="shared" si="2"/>
        <v>1154823</v>
      </c>
      <c r="D56" s="40"/>
      <c r="E56" s="40">
        <f>M127*0.78</f>
        <v>989848</v>
      </c>
      <c r="F56" s="40"/>
      <c r="G56" s="34"/>
      <c r="H56" s="40"/>
      <c r="I56" s="40">
        <f>M127*0.13</f>
        <v>164975</v>
      </c>
      <c r="J56" s="40"/>
      <c r="K56" s="4"/>
      <c r="L56" s="4"/>
    </row>
    <row r="57" spans="1:12" s="2" customFormat="1" ht="13.15" customHeight="1" x14ac:dyDescent="0.15">
      <c r="A57" s="27" t="s">
        <v>62</v>
      </c>
      <c r="B57" s="40">
        <v>1266877</v>
      </c>
      <c r="C57" s="56">
        <f t="shared" si="2"/>
        <v>2182412</v>
      </c>
      <c r="D57" s="40"/>
      <c r="E57" s="40">
        <f>M130*0.78</f>
        <v>1870639</v>
      </c>
      <c r="F57" s="40"/>
      <c r="G57" s="34"/>
      <c r="H57" s="40"/>
      <c r="I57" s="40">
        <f>M130*0.13</f>
        <v>311773</v>
      </c>
      <c r="J57" s="40"/>
      <c r="K57" s="4"/>
      <c r="L57" s="4"/>
    </row>
    <row r="58" spans="1:12" s="2" customFormat="1" ht="13.9" customHeight="1" x14ac:dyDescent="0.15">
      <c r="A58" s="25" t="s">
        <v>81</v>
      </c>
      <c r="B58" s="43">
        <v>70000</v>
      </c>
      <c r="C58" s="93">
        <f t="shared" si="2"/>
        <v>84470</v>
      </c>
      <c r="D58" s="43">
        <v>30000</v>
      </c>
      <c r="E58" s="43"/>
      <c r="F58" s="43"/>
      <c r="G58" s="34"/>
      <c r="H58" s="43">
        <v>54470</v>
      </c>
      <c r="I58" s="43"/>
      <c r="J58" s="43"/>
      <c r="K58" s="4"/>
      <c r="L58" s="4"/>
    </row>
    <row r="59" spans="1:12" s="2" customFormat="1" ht="14.25" customHeight="1" x14ac:dyDescent="0.15">
      <c r="A59" s="27" t="s">
        <v>82</v>
      </c>
      <c r="B59" s="40">
        <f>SUM(B60:B84)</f>
        <v>6358022</v>
      </c>
      <c r="C59" s="46">
        <f>SUM(C60:C84)</f>
        <v>6394469</v>
      </c>
      <c r="D59" s="40"/>
      <c r="E59" s="40"/>
      <c r="F59" s="40"/>
      <c r="G59" s="47"/>
      <c r="H59" s="40"/>
      <c r="I59" s="40"/>
      <c r="J59" s="40">
        <f>SUM(J60:J84)</f>
        <v>6394469</v>
      </c>
      <c r="K59" s="4"/>
      <c r="L59" s="4"/>
    </row>
    <row r="60" spans="1:12" s="2" customFormat="1" ht="14.25" customHeight="1" x14ac:dyDescent="0.15">
      <c r="A60" s="27" t="s">
        <v>129</v>
      </c>
      <c r="B60" s="40">
        <v>2089980</v>
      </c>
      <c r="C60" s="59">
        <f>M108*0.09</f>
        <v>2083500</v>
      </c>
      <c r="D60" s="40"/>
      <c r="E60" s="40"/>
      <c r="F60" s="40"/>
      <c r="G60" s="47"/>
      <c r="H60" s="40"/>
      <c r="I60" s="40"/>
      <c r="J60" s="40">
        <f t="shared" ref="J60:J84" si="7">C60</f>
        <v>2083500</v>
      </c>
      <c r="K60" s="4"/>
      <c r="L60" s="4"/>
    </row>
    <row r="61" spans="1:12" s="2" customFormat="1" ht="14.25" customHeight="1" x14ac:dyDescent="0.15">
      <c r="A61" s="27" t="s">
        <v>58</v>
      </c>
      <c r="B61" s="40">
        <v>0</v>
      </c>
      <c r="C61" s="59">
        <f>M109*0.09</f>
        <v>0</v>
      </c>
      <c r="D61" s="40"/>
      <c r="E61" s="40"/>
      <c r="F61" s="40"/>
      <c r="G61" s="47"/>
      <c r="H61" s="40"/>
      <c r="I61" s="40"/>
      <c r="J61" s="40">
        <f t="shared" si="7"/>
        <v>0</v>
      </c>
      <c r="K61" s="4"/>
      <c r="L61" s="4"/>
    </row>
    <row r="62" spans="1:12" s="2" customFormat="1" ht="14.25" customHeight="1" x14ac:dyDescent="0.15">
      <c r="A62" s="27" t="s">
        <v>59</v>
      </c>
      <c r="B62" s="40">
        <v>331848</v>
      </c>
      <c r="C62" s="59">
        <f>M110*0.09</f>
        <v>331848</v>
      </c>
      <c r="D62" s="40"/>
      <c r="E62" s="40"/>
      <c r="F62" s="40"/>
      <c r="G62" s="47"/>
      <c r="H62" s="40"/>
      <c r="I62" s="40"/>
      <c r="J62" s="40">
        <f>C62</f>
        <v>331848</v>
      </c>
      <c r="K62" s="4"/>
      <c r="L62" s="4"/>
    </row>
    <row r="63" spans="1:12" s="2" customFormat="1" ht="14.25" customHeight="1" x14ac:dyDescent="0.15">
      <c r="A63" s="27" t="s">
        <v>83</v>
      </c>
      <c r="B63" s="40">
        <v>1478480</v>
      </c>
      <c r="C63" s="59">
        <f>M111</f>
        <v>1519900</v>
      </c>
      <c r="D63" s="40"/>
      <c r="E63" s="40"/>
      <c r="F63" s="40"/>
      <c r="G63" s="48"/>
      <c r="H63" s="40"/>
      <c r="I63" s="40"/>
      <c r="J63" s="40">
        <f t="shared" si="7"/>
        <v>1519900</v>
      </c>
      <c r="K63" s="4"/>
      <c r="L63" s="4"/>
    </row>
    <row r="64" spans="1:12" s="2" customFormat="1" ht="14.25" customHeight="1" x14ac:dyDescent="0.15">
      <c r="A64" s="27" t="s">
        <v>61</v>
      </c>
      <c r="B64" s="40">
        <v>95704</v>
      </c>
      <c r="C64" s="59">
        <f>M112*0.09</f>
        <v>95704</v>
      </c>
      <c r="D64" s="40"/>
      <c r="E64" s="40"/>
      <c r="F64" s="40"/>
      <c r="G64" s="49"/>
      <c r="H64" s="40"/>
      <c r="I64" s="40"/>
      <c r="J64" s="40">
        <f>C64</f>
        <v>95704</v>
      </c>
      <c r="K64" s="4"/>
      <c r="L64" s="4"/>
    </row>
    <row r="65" spans="1:15" s="2" customFormat="1" ht="14.25" customHeight="1" x14ac:dyDescent="0.15">
      <c r="A65" s="27" t="s">
        <v>63</v>
      </c>
      <c r="B65" s="40">
        <v>439238</v>
      </c>
      <c r="C65" s="59">
        <f t="shared" ref="C65:C74" si="8">M113*0.09</f>
        <v>398738</v>
      </c>
      <c r="D65" s="40"/>
      <c r="E65" s="40"/>
      <c r="F65" s="40"/>
      <c r="G65" s="49"/>
      <c r="H65" s="40"/>
      <c r="I65" s="40"/>
      <c r="J65" s="40">
        <f t="shared" si="7"/>
        <v>398738</v>
      </c>
      <c r="K65" s="4"/>
      <c r="L65" s="4"/>
    </row>
    <row r="66" spans="1:15" s="2" customFormat="1" ht="14.25" customHeight="1" x14ac:dyDescent="0.15">
      <c r="A66" s="27" t="s">
        <v>64</v>
      </c>
      <c r="B66" s="40">
        <v>0</v>
      </c>
      <c r="C66" s="59">
        <f t="shared" si="8"/>
        <v>8100</v>
      </c>
      <c r="D66" s="40"/>
      <c r="E66" s="40"/>
      <c r="F66" s="40"/>
      <c r="G66" s="49"/>
      <c r="H66" s="40"/>
      <c r="I66" s="40"/>
      <c r="J66" s="40">
        <f t="shared" si="7"/>
        <v>8100</v>
      </c>
      <c r="K66" s="4"/>
      <c r="L66" s="4"/>
    </row>
    <row r="67" spans="1:15" s="2" customFormat="1" ht="14.25" customHeight="1" x14ac:dyDescent="0.15">
      <c r="A67" s="27" t="s">
        <v>65</v>
      </c>
      <c r="B67" s="40">
        <v>20700</v>
      </c>
      <c r="C67" s="59">
        <f t="shared" si="8"/>
        <v>20700</v>
      </c>
      <c r="D67" s="40"/>
      <c r="E67" s="40"/>
      <c r="F67" s="40"/>
      <c r="G67" s="49"/>
      <c r="H67" s="40"/>
      <c r="I67" s="40"/>
      <c r="J67" s="40">
        <f t="shared" si="7"/>
        <v>20700</v>
      </c>
      <c r="K67" s="4"/>
      <c r="L67" s="4"/>
    </row>
    <row r="68" spans="1:15" s="7" customFormat="1" ht="14.25" customHeight="1" x14ac:dyDescent="0.15">
      <c r="A68" s="27" t="s">
        <v>66</v>
      </c>
      <c r="B68" s="40">
        <v>14400</v>
      </c>
      <c r="C68" s="59">
        <f t="shared" si="8"/>
        <v>27900</v>
      </c>
      <c r="D68" s="40"/>
      <c r="E68" s="40"/>
      <c r="F68" s="40"/>
      <c r="G68" s="49"/>
      <c r="H68" s="40"/>
      <c r="I68" s="40"/>
      <c r="J68" s="40">
        <f t="shared" si="7"/>
        <v>27900</v>
      </c>
      <c r="K68" s="6"/>
      <c r="L68" s="6"/>
    </row>
    <row r="69" spans="1:15" s="7" customFormat="1" ht="14.25" customHeight="1" x14ac:dyDescent="0.15">
      <c r="A69" s="27" t="s">
        <v>67</v>
      </c>
      <c r="B69" s="40">
        <v>82800</v>
      </c>
      <c r="C69" s="59">
        <f t="shared" si="8"/>
        <v>82800</v>
      </c>
      <c r="D69" s="40"/>
      <c r="E69" s="40"/>
      <c r="F69" s="40"/>
      <c r="G69" s="49"/>
      <c r="H69" s="40"/>
      <c r="I69" s="40"/>
      <c r="J69" s="40">
        <f t="shared" si="7"/>
        <v>82800</v>
      </c>
      <c r="K69" s="6"/>
      <c r="L69" s="6"/>
    </row>
    <row r="70" spans="1:15" s="7" customFormat="1" ht="14.25" customHeight="1" x14ac:dyDescent="0.15">
      <c r="A70" s="27" t="s">
        <v>84</v>
      </c>
      <c r="B70" s="40">
        <v>26568</v>
      </c>
      <c r="C70" s="59">
        <f t="shared" si="8"/>
        <v>26568</v>
      </c>
      <c r="D70" s="40"/>
      <c r="E70" s="40"/>
      <c r="F70" s="40"/>
      <c r="G70" s="49"/>
      <c r="H70" s="40"/>
      <c r="I70" s="40"/>
      <c r="J70" s="40">
        <f t="shared" si="7"/>
        <v>26568</v>
      </c>
      <c r="K70" s="6"/>
      <c r="L70" s="6"/>
    </row>
    <row r="71" spans="1:15" s="2" customFormat="1" ht="14.25" customHeight="1" x14ac:dyDescent="0.15">
      <c r="A71" s="27" t="s">
        <v>69</v>
      </c>
      <c r="B71" s="40">
        <v>62100</v>
      </c>
      <c r="C71" s="59">
        <f t="shared" si="8"/>
        <v>62100</v>
      </c>
      <c r="D71" s="40"/>
      <c r="E71" s="40"/>
      <c r="F71" s="40"/>
      <c r="G71" s="49"/>
      <c r="H71" s="40"/>
      <c r="I71" s="40"/>
      <c r="J71" s="40">
        <f t="shared" si="7"/>
        <v>62100</v>
      </c>
      <c r="K71" s="4"/>
      <c r="L71" s="4"/>
    </row>
    <row r="72" spans="1:15" s="2" customFormat="1" ht="14.25" customHeight="1" x14ac:dyDescent="0.15">
      <c r="A72" s="27" t="s">
        <v>70</v>
      </c>
      <c r="B72" s="40">
        <f t="shared" ref="B72" si="9">M120*0.09</f>
        <v>0</v>
      </c>
      <c r="C72" s="59">
        <f t="shared" si="8"/>
        <v>0</v>
      </c>
      <c r="D72" s="40"/>
      <c r="E72" s="40"/>
      <c r="F72" s="40"/>
      <c r="G72" s="49"/>
      <c r="H72" s="40"/>
      <c r="I72" s="40"/>
      <c r="J72" s="40">
        <f t="shared" si="7"/>
        <v>0</v>
      </c>
      <c r="K72" s="4"/>
      <c r="L72" s="4"/>
      <c r="O72" s="8"/>
    </row>
    <row r="73" spans="1:15" s="2" customFormat="1" ht="14.25" customHeight="1" x14ac:dyDescent="0.15">
      <c r="A73" s="27" t="s">
        <v>72</v>
      </c>
      <c r="B73" s="40">
        <v>36000</v>
      </c>
      <c r="C73" s="59">
        <f t="shared" si="8"/>
        <v>36000</v>
      </c>
      <c r="D73" s="40"/>
      <c r="E73" s="40"/>
      <c r="F73" s="40"/>
      <c r="G73" s="49"/>
      <c r="H73" s="40"/>
      <c r="I73" s="40"/>
      <c r="J73" s="40">
        <f t="shared" si="7"/>
        <v>36000</v>
      </c>
      <c r="K73" s="4"/>
      <c r="L73" s="4"/>
    </row>
    <row r="74" spans="1:15" s="2" customFormat="1" ht="14.25" customHeight="1" x14ac:dyDescent="0.15">
      <c r="A74" s="27" t="s">
        <v>73</v>
      </c>
      <c r="B74" s="40">
        <v>44595</v>
      </c>
      <c r="C74" s="59">
        <f t="shared" si="8"/>
        <v>44595</v>
      </c>
      <c r="D74" s="40"/>
      <c r="E74" s="40"/>
      <c r="F74" s="40"/>
      <c r="G74" s="49"/>
      <c r="H74" s="40"/>
      <c r="I74" s="40"/>
      <c r="J74" s="40">
        <f t="shared" si="7"/>
        <v>44595</v>
      </c>
      <c r="K74" s="4"/>
      <c r="L74" s="4"/>
    </row>
    <row r="75" spans="1:15" s="2" customFormat="1" ht="14.25" customHeight="1" x14ac:dyDescent="0.15">
      <c r="A75" s="27" t="s">
        <v>74</v>
      </c>
      <c r="B75" s="40">
        <v>0</v>
      </c>
      <c r="C75" s="59">
        <v>0</v>
      </c>
      <c r="D75" s="40"/>
      <c r="E75" s="40"/>
      <c r="F75" s="40"/>
      <c r="G75" s="49"/>
      <c r="H75" s="40"/>
      <c r="I75" s="40"/>
      <c r="J75" s="40">
        <f t="shared" si="7"/>
        <v>0</v>
      </c>
      <c r="K75" s="4"/>
      <c r="L75" s="4"/>
    </row>
    <row r="76" spans="1:15" s="2" customFormat="1" ht="14.25" customHeight="1" x14ac:dyDescent="0.15">
      <c r="A76" s="27" t="s">
        <v>86</v>
      </c>
      <c r="B76" s="40">
        <v>386000</v>
      </c>
      <c r="C76" s="59">
        <f>M125</f>
        <v>266000</v>
      </c>
      <c r="D76" s="40"/>
      <c r="E76" s="40"/>
      <c r="F76" s="40"/>
      <c r="G76" s="49"/>
      <c r="H76" s="40"/>
      <c r="I76" s="40"/>
      <c r="J76" s="40">
        <f t="shared" si="7"/>
        <v>266000</v>
      </c>
      <c r="K76" s="4"/>
      <c r="L76" s="4"/>
    </row>
    <row r="77" spans="1:15" s="2" customFormat="1" ht="14.25" customHeight="1" x14ac:dyDescent="0.15">
      <c r="A77" s="27" t="s">
        <v>85</v>
      </c>
      <c r="B77" s="40">
        <f>M123</f>
        <v>200000</v>
      </c>
      <c r="C77" s="59">
        <f>M123</f>
        <v>200000</v>
      </c>
      <c r="D77" s="40"/>
      <c r="E77" s="40"/>
      <c r="F77" s="40"/>
      <c r="G77" s="49"/>
      <c r="H77" s="40"/>
      <c r="I77" s="40"/>
      <c r="J77" s="40">
        <f t="shared" si="7"/>
        <v>200000</v>
      </c>
      <c r="K77" s="4"/>
      <c r="L77" s="4"/>
    </row>
    <row r="78" spans="1:15" s="2" customFormat="1" ht="14.25" customHeight="1" x14ac:dyDescent="0.15">
      <c r="A78" s="27" t="s">
        <v>118</v>
      </c>
      <c r="B78" s="40">
        <v>550360</v>
      </c>
      <c r="C78" s="59">
        <f>M124</f>
        <v>550360</v>
      </c>
      <c r="D78" s="40"/>
      <c r="E78" s="40"/>
      <c r="F78" s="40"/>
      <c r="G78" s="49"/>
      <c r="H78" s="40"/>
      <c r="I78" s="40"/>
      <c r="J78" s="40">
        <f t="shared" si="7"/>
        <v>550360</v>
      </c>
      <c r="K78" s="4"/>
      <c r="L78" s="4"/>
    </row>
    <row r="79" spans="1:15" s="2" customFormat="1" ht="14.25" customHeight="1" x14ac:dyDescent="0.15">
      <c r="A79" s="27" t="s">
        <v>77</v>
      </c>
      <c r="B79" s="40">
        <v>156600</v>
      </c>
      <c r="C79" s="59">
        <f>M126*0.09</f>
        <v>201600</v>
      </c>
      <c r="D79" s="40"/>
      <c r="E79" s="40"/>
      <c r="F79" s="40"/>
      <c r="G79" s="49"/>
      <c r="H79" s="40"/>
      <c r="I79" s="40"/>
      <c r="J79" s="40">
        <f t="shared" si="7"/>
        <v>201600</v>
      </c>
      <c r="K79" s="4"/>
      <c r="L79" s="4"/>
    </row>
    <row r="80" spans="1:15" s="2" customFormat="1" ht="14.25" customHeight="1" x14ac:dyDescent="0.15">
      <c r="A80" s="27" t="s">
        <v>87</v>
      </c>
      <c r="B80" s="40">
        <v>108000</v>
      </c>
      <c r="C80" s="59">
        <f>M128*0.09</f>
        <v>108000</v>
      </c>
      <c r="D80" s="40"/>
      <c r="E80" s="40"/>
      <c r="F80" s="40"/>
      <c r="G80" s="49"/>
      <c r="H80" s="40"/>
      <c r="I80" s="40"/>
      <c r="J80" s="40">
        <f t="shared" si="7"/>
        <v>108000</v>
      </c>
      <c r="K80" s="4"/>
      <c r="L80" s="4"/>
    </row>
    <row r="81" spans="1:12" s="2" customFormat="1" ht="14.25" customHeight="1" x14ac:dyDescent="0.15">
      <c r="A81" s="27" t="s">
        <v>88</v>
      </c>
      <c r="B81" s="40">
        <f>M129*0.09</f>
        <v>0</v>
      </c>
      <c r="C81" s="59">
        <f>M129*0.09</f>
        <v>0</v>
      </c>
      <c r="D81" s="40"/>
      <c r="E81" s="40"/>
      <c r="F81" s="40"/>
      <c r="G81" s="49"/>
      <c r="H81" s="40"/>
      <c r="I81" s="40"/>
      <c r="J81" s="40">
        <f t="shared" si="7"/>
        <v>0</v>
      </c>
      <c r="K81" s="4"/>
      <c r="L81" s="4"/>
    </row>
    <row r="82" spans="1:12" s="2" customFormat="1" ht="14.25" customHeight="1" x14ac:dyDescent="0.15">
      <c r="A82" s="27" t="s">
        <v>79</v>
      </c>
      <c r="B82" s="40">
        <v>109353</v>
      </c>
      <c r="C82" s="59">
        <f>M127*0.09</f>
        <v>114213</v>
      </c>
      <c r="D82" s="40"/>
      <c r="E82" s="40"/>
      <c r="F82" s="40"/>
      <c r="G82" s="49"/>
      <c r="H82" s="40"/>
      <c r="I82" s="40"/>
      <c r="J82" s="40">
        <f t="shared" si="7"/>
        <v>114213</v>
      </c>
      <c r="K82" s="4"/>
      <c r="L82" s="4"/>
    </row>
    <row r="83" spans="1:12" s="2" customFormat="1" ht="14.25" customHeight="1" x14ac:dyDescent="0.15">
      <c r="A83" s="27" t="s">
        <v>62</v>
      </c>
      <c r="B83" s="40">
        <v>125296</v>
      </c>
      <c r="C83" s="59">
        <f>M130*0.09</f>
        <v>215843</v>
      </c>
      <c r="D83" s="40"/>
      <c r="E83" s="40"/>
      <c r="F83" s="40"/>
      <c r="G83" s="49"/>
      <c r="H83" s="40"/>
      <c r="I83" s="40"/>
      <c r="J83" s="40">
        <f>C83</f>
        <v>215843</v>
      </c>
      <c r="K83" s="4"/>
      <c r="L83" s="4"/>
    </row>
    <row r="84" spans="1:12" s="2" customFormat="1" ht="14.25" customHeight="1" x14ac:dyDescent="0.15">
      <c r="A84" s="25" t="s">
        <v>81</v>
      </c>
      <c r="B84" s="43">
        <f>M131*0.09</f>
        <v>0</v>
      </c>
      <c r="C84" s="62">
        <f>M131*0.09</f>
        <v>0</v>
      </c>
      <c r="D84" s="43"/>
      <c r="E84" s="43"/>
      <c r="F84" s="43"/>
      <c r="G84" s="49"/>
      <c r="H84" s="43"/>
      <c r="I84" s="43"/>
      <c r="J84" s="43">
        <f t="shared" si="7"/>
        <v>0</v>
      </c>
      <c r="K84" s="4"/>
      <c r="L84" s="4"/>
    </row>
    <row r="85" spans="1:12" s="2" customFormat="1" ht="14.25" customHeight="1" x14ac:dyDescent="0.15">
      <c r="A85" s="27" t="s">
        <v>42</v>
      </c>
      <c r="B85" s="34">
        <f>B31+B59</f>
        <v>63001751</v>
      </c>
      <c r="C85" s="34">
        <f>C31+C59</f>
        <v>69220008</v>
      </c>
      <c r="D85" s="34">
        <f>D31</f>
        <v>9269330</v>
      </c>
      <c r="E85" s="34">
        <f>E31</f>
        <v>33437813</v>
      </c>
      <c r="F85" s="34">
        <f>F31</f>
        <v>150000</v>
      </c>
      <c r="G85" s="34"/>
      <c r="H85" s="34">
        <f>H31</f>
        <v>14395427</v>
      </c>
      <c r="I85" s="34">
        <f>I31</f>
        <v>5572969</v>
      </c>
      <c r="J85" s="34">
        <f>J59</f>
        <v>6394469</v>
      </c>
      <c r="K85" s="4">
        <f>SUM(D85:J85)</f>
        <v>69220008</v>
      </c>
      <c r="L85" s="4"/>
    </row>
    <row r="86" spans="1:12" s="2" customFormat="1" ht="14.25" customHeight="1" x14ac:dyDescent="0.15">
      <c r="A86" s="29" t="s">
        <v>110</v>
      </c>
      <c r="B86" s="34">
        <f>B29-B85</f>
        <v>-3329171</v>
      </c>
      <c r="C86" s="34">
        <f>C29-C85</f>
        <v>-5389028</v>
      </c>
      <c r="D86" s="34">
        <f>D29-D85</f>
        <v>-8944330</v>
      </c>
      <c r="E86" s="34">
        <f>E29-E85</f>
        <v>-10726913</v>
      </c>
      <c r="F86" s="34">
        <f>F29-F85</f>
        <v>1350000</v>
      </c>
      <c r="G86" s="34"/>
      <c r="H86" s="34">
        <f>H29-H85</f>
        <v>16599653</v>
      </c>
      <c r="I86" s="34">
        <f>I29-I85</f>
        <v>-5572969</v>
      </c>
      <c r="J86" s="34">
        <f>J29-J85</f>
        <v>1905531</v>
      </c>
      <c r="K86" s="4">
        <f>SUM(D86:J86)</f>
        <v>-5389028</v>
      </c>
      <c r="L86" s="4"/>
    </row>
    <row r="87" spans="1:12" s="2" customFormat="1" ht="14.25" customHeight="1" x14ac:dyDescent="0.15">
      <c r="A87" s="29" t="s">
        <v>108</v>
      </c>
      <c r="B87" s="34">
        <v>0</v>
      </c>
      <c r="C87" s="34"/>
      <c r="D87" s="34">
        <v>0</v>
      </c>
      <c r="E87" s="34">
        <v>0</v>
      </c>
      <c r="F87" s="34">
        <v>0</v>
      </c>
      <c r="G87" s="34"/>
      <c r="H87" s="34">
        <v>0</v>
      </c>
      <c r="I87" s="34">
        <v>0</v>
      </c>
      <c r="J87" s="34">
        <v>0</v>
      </c>
      <c r="K87" s="4"/>
      <c r="L87" s="4"/>
    </row>
    <row r="88" spans="1:12" s="2" customFormat="1" ht="14.25" customHeight="1" x14ac:dyDescent="0.15">
      <c r="A88" s="29" t="s">
        <v>109</v>
      </c>
      <c r="B88" s="50">
        <f>B86+B87</f>
        <v>-3329171</v>
      </c>
      <c r="C88" s="50">
        <f>C86+C87</f>
        <v>-5389028</v>
      </c>
      <c r="D88" s="34">
        <f>D86+D87</f>
        <v>-8944330</v>
      </c>
      <c r="E88" s="34">
        <f>E86+E87</f>
        <v>-10726913</v>
      </c>
      <c r="F88" s="34">
        <f>F86+F87</f>
        <v>1350000</v>
      </c>
      <c r="G88" s="34"/>
      <c r="H88" s="34">
        <f>H86+H87</f>
        <v>16599653</v>
      </c>
      <c r="I88" s="34">
        <f>I86+I87</f>
        <v>-5572969</v>
      </c>
      <c r="J88" s="34">
        <f>J86+J87</f>
        <v>1905531</v>
      </c>
      <c r="K88" s="4">
        <f>SUM(D88:J88)</f>
        <v>-5389028</v>
      </c>
      <c r="L88" s="4"/>
    </row>
    <row r="89" spans="1:12" s="2" customFormat="1" ht="14.25" customHeight="1" x14ac:dyDescent="0.15">
      <c r="A89" s="28" t="s">
        <v>89</v>
      </c>
      <c r="B89" s="46"/>
      <c r="C89" s="46"/>
      <c r="D89" s="46"/>
      <c r="E89" s="46"/>
      <c r="F89" s="46"/>
      <c r="G89" s="34"/>
      <c r="H89" s="46"/>
      <c r="I89" s="46"/>
      <c r="J89" s="46"/>
      <c r="K89" s="4"/>
      <c r="L89" s="4"/>
    </row>
    <row r="90" spans="1:12" s="2" customFormat="1" ht="14.25" customHeight="1" x14ac:dyDescent="0.15">
      <c r="A90" s="28" t="s">
        <v>90</v>
      </c>
      <c r="B90" s="43"/>
      <c r="C90" s="43"/>
      <c r="D90" s="43"/>
      <c r="E90" s="43"/>
      <c r="F90" s="43"/>
      <c r="G90" s="34"/>
      <c r="H90" s="43"/>
      <c r="I90" s="43"/>
      <c r="J90" s="43"/>
      <c r="K90" s="4"/>
      <c r="L90" s="4"/>
    </row>
    <row r="91" spans="1:12" s="2" customFormat="1" ht="14.25" customHeight="1" x14ac:dyDescent="0.15">
      <c r="A91" s="28" t="s">
        <v>43</v>
      </c>
      <c r="B91" s="34"/>
      <c r="C91" s="34"/>
      <c r="D91" s="34">
        <v>0</v>
      </c>
      <c r="E91" s="34">
        <v>0</v>
      </c>
      <c r="F91" s="34">
        <v>0</v>
      </c>
      <c r="G91" s="34"/>
      <c r="H91" s="34">
        <v>0</v>
      </c>
      <c r="I91" s="34">
        <v>0</v>
      </c>
      <c r="J91" s="34">
        <v>0</v>
      </c>
      <c r="K91" s="4"/>
      <c r="L91" s="4"/>
    </row>
    <row r="92" spans="1:12" s="2" customFormat="1" ht="14.25" customHeight="1" x14ac:dyDescent="0.15">
      <c r="A92" s="27" t="s">
        <v>91</v>
      </c>
      <c r="B92" s="34"/>
      <c r="C92" s="34"/>
      <c r="D92" s="34"/>
      <c r="E92" s="34"/>
      <c r="F92" s="34"/>
      <c r="G92" s="34"/>
      <c r="H92" s="34"/>
      <c r="I92" s="34"/>
      <c r="J92" s="34"/>
      <c r="K92" s="4"/>
      <c r="L92" s="4"/>
    </row>
    <row r="93" spans="1:12" s="2" customFormat="1" ht="14.25" customHeight="1" x14ac:dyDescent="0.15">
      <c r="A93" s="29" t="s">
        <v>93</v>
      </c>
      <c r="B93" s="34"/>
      <c r="C93" s="34"/>
      <c r="D93" s="34">
        <v>0</v>
      </c>
      <c r="E93" s="34">
        <v>0</v>
      </c>
      <c r="F93" s="34">
        <v>0</v>
      </c>
      <c r="G93" s="34"/>
      <c r="H93" s="34">
        <v>0</v>
      </c>
      <c r="I93" s="34">
        <v>0</v>
      </c>
      <c r="J93" s="34">
        <v>0</v>
      </c>
      <c r="K93" s="4"/>
      <c r="L93" s="4"/>
    </row>
    <row r="94" spans="1:12" s="2" customFormat="1" ht="14.25" customHeight="1" x14ac:dyDescent="0.15">
      <c r="A94" s="29" t="s">
        <v>102</v>
      </c>
      <c r="B94" s="34">
        <f>B90-B93</f>
        <v>0</v>
      </c>
      <c r="C94" s="34">
        <f>C90-C93</f>
        <v>0</v>
      </c>
      <c r="D94" s="34">
        <f>D90-D93</f>
        <v>0</v>
      </c>
      <c r="E94" s="34">
        <f>E90-E93</f>
        <v>0</v>
      </c>
      <c r="F94" s="34">
        <f>F90-F93</f>
        <v>0</v>
      </c>
      <c r="G94" s="34"/>
      <c r="H94" s="34">
        <f>H90-H93</f>
        <v>0</v>
      </c>
      <c r="I94" s="34">
        <f>I90-I93</f>
        <v>0</v>
      </c>
      <c r="J94" s="34">
        <f>J90-J93</f>
        <v>0</v>
      </c>
      <c r="K94" s="4"/>
      <c r="L94" s="4"/>
    </row>
    <row r="95" spans="1:12" s="2" customFormat="1" ht="14.25" customHeight="1" x14ac:dyDescent="0.15">
      <c r="A95" s="29" t="s">
        <v>92</v>
      </c>
      <c r="B95" s="34">
        <f>B88+B94</f>
        <v>-3329171</v>
      </c>
      <c r="C95" s="34">
        <f>C88+C94</f>
        <v>-5389028</v>
      </c>
      <c r="D95" s="34">
        <f>D88+D94</f>
        <v>-8944330</v>
      </c>
      <c r="E95" s="34">
        <f>E88+E94</f>
        <v>-10726913</v>
      </c>
      <c r="F95" s="34">
        <f>F88+F94</f>
        <v>1350000</v>
      </c>
      <c r="G95" s="34"/>
      <c r="H95" s="34">
        <f>H88+F94</f>
        <v>16599653</v>
      </c>
      <c r="I95" s="34">
        <f>I88+I94</f>
        <v>-5572969</v>
      </c>
      <c r="J95" s="34">
        <f>J88+J94</f>
        <v>1905531</v>
      </c>
      <c r="K95" s="4">
        <f>SUM(D95:J95)</f>
        <v>-5389028</v>
      </c>
      <c r="L95" s="4"/>
    </row>
    <row r="96" spans="1:12" s="2" customFormat="1" ht="14.25" customHeight="1" x14ac:dyDescent="0.15">
      <c r="A96" s="33" t="s">
        <v>94</v>
      </c>
      <c r="B96" s="34">
        <v>128647536</v>
      </c>
      <c r="C96" s="34"/>
      <c r="D96" s="34"/>
      <c r="E96" s="34"/>
      <c r="F96" s="34"/>
      <c r="G96" s="34"/>
      <c r="H96" s="34"/>
      <c r="I96" s="34"/>
      <c r="J96" s="34"/>
      <c r="K96" s="4"/>
      <c r="L96" s="4"/>
    </row>
    <row r="97" spans="1:17" s="2" customFormat="1" ht="14.25" customHeight="1" x14ac:dyDescent="0.15">
      <c r="A97" s="33" t="s">
        <v>95</v>
      </c>
      <c r="B97" s="34">
        <v>125318365</v>
      </c>
      <c r="C97" s="34"/>
      <c r="D97" s="34"/>
      <c r="E97" s="34"/>
      <c r="F97" s="34"/>
      <c r="G97" s="34"/>
      <c r="H97" s="34"/>
      <c r="I97" s="34"/>
      <c r="J97" s="34"/>
      <c r="K97" s="4"/>
      <c r="L97" s="4"/>
    </row>
    <row r="98" spans="1:17" s="2" customFormat="1" ht="14.25" customHeight="1" x14ac:dyDescent="0.15">
      <c r="A98" s="27" t="s">
        <v>96</v>
      </c>
      <c r="B98" s="46"/>
      <c r="C98" s="46"/>
      <c r="D98" s="46"/>
      <c r="E98" s="46"/>
      <c r="F98" s="46"/>
      <c r="G98" s="34"/>
      <c r="H98" s="46"/>
      <c r="I98" s="46"/>
      <c r="J98" s="46"/>
      <c r="K98" s="4"/>
      <c r="L98" s="4"/>
    </row>
    <row r="99" spans="1:17" s="2" customFormat="1" ht="14.25" customHeight="1" x14ac:dyDescent="0.15">
      <c r="A99" s="27" t="s">
        <v>99</v>
      </c>
      <c r="B99" s="39">
        <v>14760200</v>
      </c>
      <c r="C99" s="39">
        <v>14710300</v>
      </c>
      <c r="D99" s="40"/>
      <c r="E99" s="39">
        <v>14710300</v>
      </c>
      <c r="F99" s="40"/>
      <c r="G99" s="34"/>
      <c r="H99" s="40"/>
      <c r="I99" s="40"/>
      <c r="J99" s="40"/>
      <c r="K99" s="4"/>
      <c r="L99" s="4"/>
    </row>
    <row r="100" spans="1:17" s="2" customFormat="1" ht="14.25" customHeight="1" x14ac:dyDescent="0.15">
      <c r="A100" s="27" t="s">
        <v>103</v>
      </c>
      <c r="B100" s="39">
        <v>14760200</v>
      </c>
      <c r="C100" s="39">
        <v>14710300</v>
      </c>
      <c r="D100" s="40"/>
      <c r="E100" s="39">
        <v>14710300</v>
      </c>
      <c r="F100" s="40"/>
      <c r="G100" s="34"/>
      <c r="H100" s="40"/>
      <c r="I100" s="40"/>
      <c r="J100" s="40"/>
      <c r="K100" s="4"/>
      <c r="L100" s="4"/>
    </row>
    <row r="101" spans="1:17" s="2" customFormat="1" ht="14.25" customHeight="1" x14ac:dyDescent="0.15">
      <c r="A101" s="32" t="s">
        <v>100</v>
      </c>
      <c r="B101" s="51">
        <v>-14760200</v>
      </c>
      <c r="C101" s="51">
        <v>-14710300</v>
      </c>
      <c r="D101" s="40"/>
      <c r="E101" s="51">
        <f>C101</f>
        <v>-14710300</v>
      </c>
      <c r="F101" s="40"/>
      <c r="G101" s="34"/>
      <c r="H101" s="40"/>
      <c r="I101" s="40"/>
      <c r="J101" s="40"/>
      <c r="K101" s="4"/>
      <c r="L101" s="4"/>
    </row>
    <row r="102" spans="1:17" s="2" customFormat="1" ht="14.25" customHeight="1" x14ac:dyDescent="0.15">
      <c r="A102" s="32" t="s">
        <v>101</v>
      </c>
      <c r="B102" s="51">
        <v>-14760200</v>
      </c>
      <c r="C102" s="51">
        <v>-14710300</v>
      </c>
      <c r="D102" s="43"/>
      <c r="E102" s="52">
        <f>C102</f>
        <v>-14710300</v>
      </c>
      <c r="F102" s="43"/>
      <c r="G102" s="34"/>
      <c r="H102" s="43"/>
      <c r="I102" s="43"/>
      <c r="J102" s="43"/>
      <c r="K102" s="4"/>
      <c r="L102" s="4"/>
    </row>
    <row r="103" spans="1:17" s="2" customFormat="1" ht="14.25" customHeight="1" x14ac:dyDescent="0.15">
      <c r="A103" s="29" t="s">
        <v>97</v>
      </c>
      <c r="B103" s="34">
        <v>0</v>
      </c>
      <c r="C103" s="34">
        <v>0</v>
      </c>
      <c r="D103" s="34"/>
      <c r="E103" s="34"/>
      <c r="F103" s="34"/>
      <c r="G103" s="34"/>
      <c r="H103" s="34"/>
      <c r="I103" s="34"/>
      <c r="J103" s="34"/>
      <c r="K103" s="4"/>
      <c r="L103" s="4"/>
    </row>
    <row r="104" spans="1:17" s="2" customFormat="1" ht="14.25" customHeight="1" x14ac:dyDescent="0.15">
      <c r="A104" s="29" t="s">
        <v>104</v>
      </c>
      <c r="B104" s="34">
        <f ca="1">B104-B100</f>
        <v>0</v>
      </c>
      <c r="C104" s="34">
        <f ca="1">C104-C100</f>
        <v>0</v>
      </c>
      <c r="D104" s="34"/>
      <c r="E104" s="34"/>
      <c r="F104" s="34"/>
      <c r="G104" s="34"/>
      <c r="H104" s="34"/>
      <c r="I104" s="34"/>
      <c r="J104" s="34"/>
      <c r="K104" s="4"/>
      <c r="L104" s="4"/>
    </row>
    <row r="105" spans="1:17" s="2" customFormat="1" ht="14.25" customHeight="1" x14ac:dyDescent="0.15">
      <c r="A105" s="29" t="s">
        <v>105</v>
      </c>
      <c r="B105" s="34">
        <v>0</v>
      </c>
      <c r="C105" s="34">
        <v>0</v>
      </c>
      <c r="D105" s="34"/>
      <c r="E105" s="34"/>
      <c r="F105" s="34"/>
      <c r="G105" s="34"/>
      <c r="H105" s="34"/>
      <c r="I105" s="34"/>
      <c r="J105" s="34"/>
      <c r="K105" s="4"/>
      <c r="L105" s="4"/>
    </row>
    <row r="106" spans="1:17" s="2" customFormat="1" ht="14.25" customHeight="1" x14ac:dyDescent="0.15">
      <c r="A106" s="25" t="s">
        <v>98</v>
      </c>
      <c r="B106" s="34">
        <v>125318365</v>
      </c>
      <c r="C106" s="34"/>
      <c r="D106" s="34"/>
      <c r="E106" s="34"/>
      <c r="F106" s="34"/>
      <c r="G106" s="34"/>
      <c r="H106" s="34"/>
      <c r="I106" s="34"/>
      <c r="J106" s="34"/>
      <c r="K106" s="4">
        <f>SUM(D106:J106)</f>
        <v>0</v>
      </c>
      <c r="L106" s="4"/>
    </row>
    <row r="107" spans="1:17" s="2" customFormat="1" ht="14.25" customHeight="1" x14ac:dyDescent="0.15">
      <c r="A107" s="2" t="s">
        <v>39</v>
      </c>
      <c r="K107" s="4"/>
      <c r="L107" s="9" t="s">
        <v>4</v>
      </c>
      <c r="M107" s="10" t="s">
        <v>13</v>
      </c>
      <c r="O107" s="2" t="s">
        <v>16</v>
      </c>
      <c r="P107" s="5"/>
    </row>
    <row r="108" spans="1:17" s="2" customFormat="1" ht="14.25" customHeight="1" x14ac:dyDescent="0.15">
      <c r="A108" s="2" t="s">
        <v>116</v>
      </c>
      <c r="K108" s="4"/>
      <c r="L108" s="67" t="s">
        <v>130</v>
      </c>
      <c r="M108" s="12">
        <v>23150000</v>
      </c>
      <c r="N108" s="13"/>
      <c r="O108" s="5" t="s">
        <v>127</v>
      </c>
      <c r="P108" s="14">
        <v>0.91</v>
      </c>
      <c r="Q108" s="15" t="s">
        <v>16</v>
      </c>
    </row>
    <row r="109" spans="1:17" s="2" customFormat="1" ht="14.25" customHeight="1" x14ac:dyDescent="0.15">
      <c r="K109" s="4"/>
      <c r="L109" s="11" t="s">
        <v>113</v>
      </c>
      <c r="M109" s="12"/>
      <c r="N109" s="13"/>
      <c r="O109" s="5"/>
      <c r="P109" s="14"/>
      <c r="Q109" s="15"/>
    </row>
    <row r="110" spans="1:17" s="2" customFormat="1" ht="14.25" customHeight="1" x14ac:dyDescent="0.15">
      <c r="K110" s="4"/>
      <c r="L110" s="11" t="s">
        <v>17</v>
      </c>
      <c r="M110" s="12">
        <v>3687200</v>
      </c>
      <c r="N110" s="13"/>
      <c r="O110" s="5" t="s">
        <v>14</v>
      </c>
      <c r="P110" s="14">
        <v>0.09</v>
      </c>
      <c r="Q110" s="15" t="s">
        <v>34</v>
      </c>
    </row>
    <row r="111" spans="1:17" s="2" customFormat="1" ht="14.25" customHeight="1" x14ac:dyDescent="0.15">
      <c r="K111" s="4"/>
      <c r="L111" s="11" t="s">
        <v>20</v>
      </c>
      <c r="M111" s="12">
        <v>1519900</v>
      </c>
      <c r="N111" s="13"/>
      <c r="O111" s="5"/>
      <c r="Q111" s="15"/>
    </row>
    <row r="112" spans="1:17" s="2" customFormat="1" ht="14.25" customHeight="1" x14ac:dyDescent="0.15">
      <c r="K112" s="4"/>
      <c r="L112" s="11" t="s">
        <v>5</v>
      </c>
      <c r="M112" s="12">
        <v>1063380</v>
      </c>
      <c r="N112" s="13"/>
      <c r="O112" s="16"/>
      <c r="Q112" s="15" t="s">
        <v>128</v>
      </c>
    </row>
    <row r="113" spans="11:17" s="2" customFormat="1" ht="14.25" customHeight="1" x14ac:dyDescent="0.15">
      <c r="K113" s="4"/>
      <c r="L113" s="11" t="s">
        <v>6</v>
      </c>
      <c r="M113" s="12">
        <v>4430420</v>
      </c>
      <c r="N113" s="13"/>
      <c r="O113" s="16"/>
      <c r="P113" s="16"/>
      <c r="Q113" s="16"/>
    </row>
    <row r="114" spans="11:17" s="2" customFormat="1" ht="14.25" customHeight="1" x14ac:dyDescent="0.15">
      <c r="K114" s="4"/>
      <c r="L114" s="11" t="s">
        <v>7</v>
      </c>
      <c r="M114" s="12">
        <v>90000</v>
      </c>
      <c r="N114" s="13"/>
      <c r="O114" s="16"/>
      <c r="P114" s="16"/>
      <c r="Q114" s="16"/>
    </row>
    <row r="115" spans="11:17" s="2" customFormat="1" ht="14.25" customHeight="1" x14ac:dyDescent="0.15">
      <c r="K115" s="4"/>
      <c r="L115" s="11" t="s">
        <v>8</v>
      </c>
      <c r="M115" s="12">
        <v>230000</v>
      </c>
      <c r="N115" s="13"/>
      <c r="O115" s="16"/>
      <c r="P115" s="16"/>
      <c r="Q115" s="16"/>
    </row>
    <row r="116" spans="11:17" s="2" customFormat="1" ht="14.25" customHeight="1" x14ac:dyDescent="0.15">
      <c r="K116" s="4"/>
      <c r="L116" s="11" t="s">
        <v>21</v>
      </c>
      <c r="M116" s="12">
        <v>310000</v>
      </c>
      <c r="N116" s="13"/>
      <c r="O116" s="16"/>
      <c r="P116" s="16"/>
      <c r="Q116" s="16"/>
    </row>
    <row r="117" spans="11:17" s="2" customFormat="1" ht="14.25" customHeight="1" x14ac:dyDescent="0.15">
      <c r="K117" s="4"/>
      <c r="L117" s="11" t="s">
        <v>9</v>
      </c>
      <c r="M117" s="12">
        <v>920000</v>
      </c>
      <c r="N117" s="13"/>
      <c r="O117" s="16"/>
      <c r="P117" s="16"/>
      <c r="Q117" s="16"/>
    </row>
    <row r="118" spans="11:17" s="2" customFormat="1" ht="14.25" customHeight="1" x14ac:dyDescent="0.15">
      <c r="K118" s="4" t="s">
        <v>19</v>
      </c>
      <c r="L118" s="11" t="s">
        <v>22</v>
      </c>
      <c r="M118" s="12">
        <v>295200</v>
      </c>
      <c r="N118" s="13"/>
      <c r="O118" s="16"/>
      <c r="P118" s="16"/>
      <c r="Q118" s="16"/>
    </row>
    <row r="119" spans="11:17" s="2" customFormat="1" ht="14.25" customHeight="1" x14ac:dyDescent="0.15">
      <c r="K119" s="4"/>
      <c r="L119" s="11" t="s">
        <v>23</v>
      </c>
      <c r="M119" s="12">
        <v>690000</v>
      </c>
      <c r="N119" s="13"/>
      <c r="O119" s="16"/>
      <c r="P119" s="16"/>
      <c r="Q119" s="16"/>
    </row>
    <row r="120" spans="11:17" s="2" customFormat="1" ht="14.25" customHeight="1" x14ac:dyDescent="0.15">
      <c r="K120" s="4"/>
      <c r="L120" s="11" t="s">
        <v>10</v>
      </c>
      <c r="M120" s="12"/>
      <c r="N120" s="13"/>
      <c r="O120" s="16"/>
      <c r="P120" s="16"/>
      <c r="Q120" s="16"/>
    </row>
    <row r="121" spans="11:17" s="2" customFormat="1" ht="14.25" customHeight="1" x14ac:dyDescent="0.15">
      <c r="K121" s="4"/>
      <c r="L121" s="11" t="s">
        <v>24</v>
      </c>
      <c r="M121" s="12">
        <v>400000</v>
      </c>
      <c r="N121" s="13"/>
      <c r="O121" s="16"/>
      <c r="P121" s="16"/>
      <c r="Q121" s="16"/>
    </row>
    <row r="122" spans="11:17" s="2" customFormat="1" ht="14.25" customHeight="1" x14ac:dyDescent="0.15">
      <c r="K122" s="4"/>
      <c r="L122" s="11" t="s">
        <v>25</v>
      </c>
      <c r="M122" s="12">
        <v>495500</v>
      </c>
      <c r="N122" s="13"/>
      <c r="O122" s="16"/>
      <c r="P122" s="16"/>
      <c r="Q122" s="16"/>
    </row>
    <row r="123" spans="11:17" s="2" customFormat="1" ht="14.25" customHeight="1" x14ac:dyDescent="0.15">
      <c r="K123" s="4" t="s">
        <v>32</v>
      </c>
      <c r="L123" s="11" t="s">
        <v>33</v>
      </c>
      <c r="M123" s="12">
        <v>200000</v>
      </c>
      <c r="N123" s="13"/>
      <c r="O123" s="16"/>
      <c r="P123" s="16"/>
      <c r="Q123" s="16"/>
    </row>
    <row r="124" spans="11:17" s="2" customFormat="1" ht="14.25" customHeight="1" x14ac:dyDescent="0.15">
      <c r="K124" s="4"/>
      <c r="L124" s="11" t="s">
        <v>119</v>
      </c>
      <c r="M124" s="12">
        <v>550360</v>
      </c>
      <c r="N124" s="13"/>
      <c r="O124" s="16"/>
      <c r="P124" s="16"/>
      <c r="Q124" s="16"/>
    </row>
    <row r="125" spans="11:17" s="2" customFormat="1" ht="14.25" customHeight="1" x14ac:dyDescent="0.15">
      <c r="K125" s="4"/>
      <c r="L125" s="11" t="s">
        <v>31</v>
      </c>
      <c r="M125" s="12">
        <v>266000</v>
      </c>
      <c r="N125" s="13"/>
      <c r="O125" s="16"/>
      <c r="P125" s="16"/>
      <c r="Q125" s="16"/>
    </row>
    <row r="126" spans="11:17" s="2" customFormat="1" ht="14.25" customHeight="1" x14ac:dyDescent="0.15">
      <c r="K126" s="4"/>
      <c r="L126" s="11" t="s">
        <v>26</v>
      </c>
      <c r="M126" s="12">
        <v>2240000</v>
      </c>
      <c r="N126" s="13"/>
      <c r="O126" s="16"/>
      <c r="P126" s="16"/>
      <c r="Q126" s="16"/>
    </row>
    <row r="127" spans="11:17" s="2" customFormat="1" ht="14.25" customHeight="1" x14ac:dyDescent="0.15">
      <c r="K127" s="4">
        <f>SUM(D59:J59)</f>
        <v>6394469</v>
      </c>
      <c r="L127" s="11" t="s">
        <v>27</v>
      </c>
      <c r="M127" s="12">
        <v>1269036</v>
      </c>
      <c r="N127" s="13"/>
      <c r="O127" s="16"/>
      <c r="P127" s="16"/>
      <c r="Q127" s="16"/>
    </row>
    <row r="128" spans="11:17" s="2" customFormat="1" ht="14.25" customHeight="1" x14ac:dyDescent="0.15">
      <c r="K128" s="4"/>
      <c r="L128" s="11" t="s">
        <v>28</v>
      </c>
      <c r="M128" s="12">
        <v>1200000</v>
      </c>
      <c r="N128" s="13"/>
      <c r="O128" s="16"/>
      <c r="P128" s="16"/>
      <c r="Q128" s="16"/>
    </row>
    <row r="129" spans="11:17" s="2" customFormat="1" ht="14.25" customHeight="1" x14ac:dyDescent="0.15">
      <c r="K129" s="4"/>
      <c r="L129" s="11" t="s">
        <v>11</v>
      </c>
      <c r="M129" s="12"/>
      <c r="N129" s="13"/>
      <c r="O129" s="16"/>
      <c r="P129" s="16"/>
      <c r="Q129" s="16"/>
    </row>
    <row r="130" spans="11:17" s="2" customFormat="1" ht="14.25" customHeight="1" x14ac:dyDescent="0.15">
      <c r="K130" s="4"/>
      <c r="L130" s="11" t="s">
        <v>114</v>
      </c>
      <c r="M130" s="12">
        <v>2398255</v>
      </c>
      <c r="N130" s="13"/>
      <c r="O130" s="16"/>
      <c r="P130" s="16"/>
      <c r="Q130" s="16"/>
    </row>
    <row r="131" spans="11:17" s="2" customFormat="1" ht="14.25" customHeight="1" x14ac:dyDescent="0.15">
      <c r="K131" s="4"/>
      <c r="L131" s="11" t="s">
        <v>12</v>
      </c>
      <c r="M131" s="12">
        <v>0</v>
      </c>
      <c r="N131" s="13"/>
      <c r="O131" s="16"/>
      <c r="P131" s="16"/>
      <c r="Q131" s="16"/>
    </row>
    <row r="132" spans="11:17" s="2" customFormat="1" ht="15.75" customHeight="1" x14ac:dyDescent="0.15">
      <c r="K132" s="4"/>
      <c r="L132" s="17" t="s">
        <v>15</v>
      </c>
      <c r="M132" s="18">
        <f>SUM(M108:M131)</f>
        <v>45405251</v>
      </c>
      <c r="N132" s="19"/>
      <c r="O132" s="20"/>
      <c r="P132" s="16"/>
      <c r="Q132" s="16"/>
    </row>
    <row r="133" spans="11:17" s="2" customFormat="1" ht="15.75" customHeight="1" x14ac:dyDescent="0.15">
      <c r="K133" s="4"/>
      <c r="L133" s="21"/>
      <c r="M133" s="16"/>
      <c r="N133" s="16"/>
      <c r="O133" s="16"/>
      <c r="P133" s="16"/>
      <c r="Q133" s="16"/>
    </row>
    <row r="134" spans="11:17" s="2" customFormat="1" ht="15.75" customHeight="1" x14ac:dyDescent="0.15">
      <c r="K134" s="4"/>
      <c r="L134" s="21"/>
      <c r="M134" s="16"/>
      <c r="N134" s="16"/>
      <c r="O134" s="16"/>
      <c r="P134" s="16"/>
      <c r="Q134" s="16"/>
    </row>
    <row r="135" spans="11:17" s="2" customFormat="1" ht="15.75" customHeight="1" x14ac:dyDescent="0.15">
      <c r="K135" s="4"/>
      <c r="L135" s="21"/>
      <c r="M135" s="16"/>
      <c r="N135" s="16"/>
      <c r="O135" s="16"/>
      <c r="P135" s="16"/>
      <c r="Q135" s="16"/>
    </row>
    <row r="136" spans="11:17" s="2" customFormat="1" ht="15.75" customHeight="1" x14ac:dyDescent="0.15">
      <c r="K136" s="4"/>
      <c r="L136" s="21"/>
      <c r="M136" s="16"/>
      <c r="N136" s="16"/>
      <c r="O136" s="16"/>
      <c r="P136" s="16"/>
      <c r="Q136" s="16"/>
    </row>
    <row r="137" spans="11:17" s="2" customFormat="1" ht="15.75" customHeight="1" x14ac:dyDescent="0.15">
      <c r="K137" s="4"/>
      <c r="L137" s="21"/>
      <c r="M137" s="16"/>
      <c r="N137" s="16"/>
      <c r="O137" s="16"/>
      <c r="P137" s="16"/>
      <c r="Q137" s="16"/>
    </row>
    <row r="138" spans="11:17" s="2" customFormat="1" ht="15.75" customHeight="1" x14ac:dyDescent="0.15">
      <c r="K138" s="4"/>
      <c r="L138" s="21"/>
      <c r="M138" s="16"/>
      <c r="N138" s="16"/>
      <c r="O138" s="16"/>
      <c r="P138" s="16"/>
      <c r="Q138" s="16"/>
    </row>
    <row r="139" spans="11:17" s="2" customFormat="1" ht="15.75" customHeight="1" x14ac:dyDescent="0.15">
      <c r="K139" s="4"/>
      <c r="L139" s="21"/>
      <c r="M139" s="16"/>
      <c r="N139" s="16"/>
      <c r="O139" s="16"/>
      <c r="P139" s="16"/>
      <c r="Q139" s="16"/>
    </row>
    <row r="140" spans="11:17" s="2" customFormat="1" ht="15.75" customHeight="1" x14ac:dyDescent="0.15">
      <c r="K140" s="4"/>
      <c r="L140" s="21"/>
      <c r="M140" s="16"/>
      <c r="N140" s="16"/>
      <c r="O140" s="16"/>
      <c r="P140" s="16"/>
      <c r="Q140" s="16"/>
    </row>
    <row r="141" spans="11:17" s="2" customFormat="1" ht="15.75" customHeight="1" x14ac:dyDescent="0.15">
      <c r="K141" s="4"/>
      <c r="L141" s="21"/>
      <c r="M141" s="16"/>
      <c r="N141" s="16"/>
      <c r="O141" s="16"/>
      <c r="P141" s="16"/>
      <c r="Q141" s="16"/>
    </row>
    <row r="142" spans="11:17" s="2" customFormat="1" ht="15.75" customHeight="1" x14ac:dyDescent="0.15">
      <c r="K142" s="4"/>
      <c r="L142" s="21"/>
      <c r="M142" s="16"/>
      <c r="N142" s="16"/>
      <c r="O142" s="16"/>
      <c r="P142" s="16"/>
      <c r="Q142" s="16"/>
    </row>
    <row r="143" spans="11:17" s="2" customFormat="1" ht="15.75" customHeight="1" x14ac:dyDescent="0.15">
      <c r="K143" s="4"/>
      <c r="L143" s="21"/>
      <c r="M143" s="16"/>
      <c r="N143" s="16"/>
      <c r="O143" s="16"/>
      <c r="P143" s="16"/>
      <c r="Q143" s="16"/>
    </row>
    <row r="144" spans="11:17" s="2" customFormat="1" ht="15.75" customHeight="1" x14ac:dyDescent="0.15">
      <c r="K144" s="4"/>
      <c r="L144" s="21"/>
      <c r="M144" s="16"/>
      <c r="N144" s="16"/>
      <c r="O144" s="16"/>
      <c r="P144" s="16"/>
      <c r="Q144" s="16"/>
    </row>
    <row r="145" spans="11:17" s="2" customFormat="1" ht="15.75" customHeight="1" x14ac:dyDescent="0.15">
      <c r="K145" s="4"/>
      <c r="L145" s="21"/>
      <c r="M145" s="16"/>
      <c r="N145" s="16"/>
      <c r="O145" s="16"/>
      <c r="P145" s="16"/>
      <c r="Q145" s="16"/>
    </row>
    <row r="146" spans="11:17" s="2" customFormat="1" ht="15.75" customHeight="1" x14ac:dyDescent="0.15">
      <c r="K146" s="4"/>
      <c r="L146" s="21"/>
      <c r="M146" s="16"/>
      <c r="N146" s="16"/>
      <c r="O146" s="16"/>
      <c r="P146" s="16"/>
      <c r="Q146" s="16"/>
    </row>
    <row r="147" spans="11:17" s="2" customFormat="1" ht="15.75" customHeight="1" x14ac:dyDescent="0.15">
      <c r="K147" s="4"/>
      <c r="L147" s="21"/>
      <c r="M147" s="16"/>
      <c r="N147" s="16"/>
      <c r="O147" s="16"/>
      <c r="P147" s="16"/>
      <c r="Q147" s="16"/>
    </row>
    <row r="148" spans="11:17" s="2" customFormat="1" ht="15.75" customHeight="1" x14ac:dyDescent="0.15">
      <c r="K148" s="4"/>
      <c r="L148" s="21"/>
      <c r="M148" s="16"/>
      <c r="N148" s="16"/>
      <c r="O148" s="16"/>
      <c r="P148" s="16"/>
      <c r="Q148" s="16"/>
    </row>
    <row r="149" spans="11:17" s="2" customFormat="1" ht="15.75" customHeight="1" x14ac:dyDescent="0.15">
      <c r="K149" s="4"/>
      <c r="L149" s="21"/>
      <c r="M149" s="16"/>
      <c r="N149" s="16"/>
      <c r="O149" s="16"/>
      <c r="P149" s="16"/>
      <c r="Q149" s="16"/>
    </row>
    <row r="150" spans="11:17" s="2" customFormat="1" ht="15.75" customHeight="1" x14ac:dyDescent="0.15">
      <c r="K150" s="4"/>
      <c r="L150" s="21"/>
      <c r="M150" s="16"/>
      <c r="N150" s="16"/>
      <c r="O150" s="16"/>
      <c r="P150" s="16"/>
      <c r="Q150" s="16"/>
    </row>
    <row r="151" spans="11:17" s="2" customFormat="1" ht="15.75" customHeight="1" x14ac:dyDescent="0.15">
      <c r="K151" s="4">
        <f>SUM(D85:J85)</f>
        <v>69220008</v>
      </c>
      <c r="L151" s="21"/>
      <c r="M151" s="16"/>
      <c r="N151" s="16"/>
      <c r="O151" s="16"/>
      <c r="P151" s="16"/>
      <c r="Q151" s="16"/>
    </row>
    <row r="152" spans="11:17" s="2" customFormat="1" ht="15.75" customHeight="1" x14ac:dyDescent="0.15">
      <c r="K152" s="4"/>
      <c r="L152" s="21"/>
      <c r="M152" s="16"/>
      <c r="N152" s="16"/>
      <c r="O152" s="16"/>
      <c r="P152" s="16"/>
      <c r="Q152" s="16"/>
    </row>
    <row r="153" spans="11:17" s="2" customFormat="1" ht="15.75" customHeight="1" x14ac:dyDescent="0.15">
      <c r="K153" s="4"/>
      <c r="L153" s="21"/>
      <c r="M153" s="16"/>
      <c r="N153" s="16"/>
      <c r="O153" s="16"/>
      <c r="P153" s="16"/>
      <c r="Q153" s="16"/>
    </row>
    <row r="154" spans="11:17" s="2" customFormat="1" ht="15.75" customHeight="1" x14ac:dyDescent="0.15">
      <c r="K154" s="4"/>
      <c r="L154" s="21"/>
      <c r="M154" s="16"/>
      <c r="N154" s="16"/>
      <c r="O154" s="16"/>
      <c r="P154" s="16"/>
      <c r="Q154" s="16"/>
    </row>
    <row r="155" spans="11:17" s="2" customFormat="1" ht="15.75" customHeight="1" x14ac:dyDescent="0.15">
      <c r="K155" s="4"/>
      <c r="L155" s="22"/>
    </row>
    <row r="156" spans="11:17" s="2" customFormat="1" ht="15.75" customHeight="1" x14ac:dyDescent="0.15">
      <c r="K156" s="4"/>
      <c r="L156" s="4"/>
    </row>
    <row r="157" spans="11:17" s="2" customFormat="1" ht="15.75" customHeight="1" x14ac:dyDescent="0.15">
      <c r="K157" s="4"/>
      <c r="L157" s="4"/>
    </row>
    <row r="158" spans="11:17" s="2" customFormat="1" ht="15.75" customHeight="1" x14ac:dyDescent="0.15">
      <c r="K158" s="4"/>
      <c r="L158" s="4"/>
    </row>
    <row r="159" spans="11:17" s="2" customFormat="1" ht="15.75" customHeight="1" x14ac:dyDescent="0.15">
      <c r="K159" s="4"/>
      <c r="L159" s="4"/>
    </row>
    <row r="160" spans="11:17" s="2" customFormat="1" ht="15.75" customHeight="1" x14ac:dyDescent="0.15">
      <c r="K160" s="4"/>
      <c r="L160" s="4"/>
    </row>
    <row r="161" spans="11:12" s="2" customFormat="1" ht="15.75" customHeight="1" x14ac:dyDescent="0.15">
      <c r="K161" s="4"/>
      <c r="L161" s="4"/>
    </row>
    <row r="162" spans="11:12" s="2" customFormat="1" ht="15.75" customHeight="1" x14ac:dyDescent="0.15">
      <c r="K162" s="4"/>
      <c r="L162" s="4"/>
    </row>
    <row r="163" spans="11:12" s="2" customFormat="1" ht="15.75" customHeight="1" x14ac:dyDescent="0.15">
      <c r="K163" s="4"/>
      <c r="L163" s="4"/>
    </row>
    <row r="164" spans="11:12" s="2" customFormat="1" ht="15.75" customHeight="1" x14ac:dyDescent="0.15">
      <c r="K164" s="4">
        <f>SUM(D106:J106)</f>
        <v>0</v>
      </c>
      <c r="L164" s="4"/>
    </row>
    <row r="165" spans="11:12" s="2" customFormat="1" ht="15.75" customHeight="1" x14ac:dyDescent="0.15">
      <c r="K165" s="4"/>
      <c r="L165" s="4"/>
    </row>
    <row r="166" spans="11:12" s="2" customFormat="1" ht="15.75" customHeight="1" x14ac:dyDescent="0.15">
      <c r="K166" s="4"/>
      <c r="L166" s="4"/>
    </row>
    <row r="167" spans="11:12" s="2" customFormat="1" ht="15.75" customHeight="1" x14ac:dyDescent="0.15">
      <c r="K167" s="4"/>
      <c r="L167" s="4"/>
    </row>
    <row r="168" spans="11:12" s="2" customFormat="1" ht="15.75" customHeight="1" x14ac:dyDescent="0.15">
      <c r="K168" s="4"/>
      <c r="L168" s="4"/>
    </row>
    <row r="169" spans="11:12" s="2" customFormat="1" ht="15.75" customHeight="1" x14ac:dyDescent="0.15">
      <c r="K169" s="4"/>
      <c r="L169" s="4"/>
    </row>
    <row r="170" spans="11:12" s="2" customFormat="1" ht="15.75" customHeight="1" x14ac:dyDescent="0.15">
      <c r="K170" s="4"/>
      <c r="L170" s="4"/>
    </row>
    <row r="171" spans="11:12" s="2" customFormat="1" ht="15.75" customHeight="1" x14ac:dyDescent="0.15">
      <c r="K171" s="4"/>
      <c r="L171" s="4"/>
    </row>
    <row r="172" spans="11:12" s="2" customFormat="1" ht="15.75" customHeight="1" x14ac:dyDescent="0.15">
      <c r="K172" s="4"/>
      <c r="L172" s="4"/>
    </row>
    <row r="173" spans="11:12" s="2" customFormat="1" ht="15.75" customHeight="1" x14ac:dyDescent="0.15">
      <c r="K173" s="4"/>
      <c r="L173" s="4"/>
    </row>
    <row r="174" spans="11:12" s="2" customFormat="1" ht="15.75" customHeight="1" x14ac:dyDescent="0.15">
      <c r="K174" s="4"/>
      <c r="L174" s="4"/>
    </row>
    <row r="175" spans="11:12" s="2" customFormat="1" x14ac:dyDescent="0.15"/>
    <row r="176" spans="11:12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15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74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B7A6-FA7D-4730-AB1D-C3D713ACD605}">
  <sheetPr>
    <tabColor rgb="FFFFFF00"/>
    <pageSetUpPr fitToPage="1"/>
  </sheetPr>
  <dimension ref="A1:Q271"/>
  <sheetViews>
    <sheetView tabSelected="1" zoomScaleNormal="100" zoomScalePageLayoutView="55" workbookViewId="0">
      <pane ySplit="5" topLeftCell="A96" activePane="bottomLeft" state="frozen"/>
      <selection pane="bottomLeft" activeCell="J116" sqref="J116"/>
    </sheetView>
  </sheetViews>
  <sheetFormatPr defaultRowHeight="13.5" x14ac:dyDescent="0.15"/>
  <cols>
    <col min="1" max="1" width="29.625" customWidth="1"/>
    <col min="2" max="6" width="14.125" customWidth="1"/>
    <col min="7" max="7" width="14.125" hidden="1" customWidth="1"/>
    <col min="8" max="10" width="14.125" customWidth="1"/>
    <col min="11" max="11" width="20.875" customWidth="1"/>
    <col min="12" max="12" width="18.5" customWidth="1"/>
    <col min="13" max="13" width="14" customWidth="1"/>
    <col min="14" max="14" width="9.75" customWidth="1"/>
    <col min="15" max="15" width="17.5" customWidth="1"/>
    <col min="16" max="16" width="5.5" customWidth="1"/>
  </cols>
  <sheetData>
    <row r="1" spans="1:12" s="2" customFormat="1" ht="15.75" customHeight="1" x14ac:dyDescent="0.15">
      <c r="A1" s="119" t="s">
        <v>188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2" customFormat="1" ht="15.75" customHeight="1" x14ac:dyDescent="0.15">
      <c r="A2" s="1"/>
      <c r="B2" s="1"/>
      <c r="C2" s="1"/>
      <c r="D2" s="64" t="s">
        <v>186</v>
      </c>
      <c r="E2" s="64"/>
      <c r="F2" s="1"/>
      <c r="G2" s="1"/>
      <c r="H2" s="1"/>
      <c r="I2" s="1"/>
      <c r="J2" s="95" t="s">
        <v>190</v>
      </c>
    </row>
    <row r="3" spans="1:12" s="2" customFormat="1" ht="15.75" customHeight="1" x14ac:dyDescent="0.15">
      <c r="C3" s="94" t="s">
        <v>187</v>
      </c>
      <c r="J3" s="3" t="s">
        <v>35</v>
      </c>
      <c r="K3" s="96"/>
    </row>
    <row r="4" spans="1:12" s="2" customFormat="1" ht="18" customHeight="1" x14ac:dyDescent="0.15">
      <c r="A4" s="131" t="s">
        <v>0</v>
      </c>
      <c r="B4" s="133" t="s">
        <v>115</v>
      </c>
      <c r="C4" s="131" t="s">
        <v>3</v>
      </c>
      <c r="D4" s="135" t="s">
        <v>18</v>
      </c>
      <c r="E4" s="136"/>
      <c r="F4" s="137" t="s">
        <v>36</v>
      </c>
      <c r="G4" s="138"/>
      <c r="H4" s="138"/>
      <c r="I4" s="139"/>
      <c r="J4" s="131" t="s">
        <v>1</v>
      </c>
    </row>
    <row r="5" spans="1:12" s="2" customFormat="1" ht="18" customHeight="1" x14ac:dyDescent="0.15">
      <c r="A5" s="132"/>
      <c r="B5" s="134"/>
      <c r="C5" s="132"/>
      <c r="D5" s="99" t="s">
        <v>2</v>
      </c>
      <c r="E5" s="99" t="s">
        <v>37</v>
      </c>
      <c r="F5" s="97" t="s">
        <v>29</v>
      </c>
      <c r="G5" s="97"/>
      <c r="H5" s="99" t="s">
        <v>30</v>
      </c>
      <c r="I5" s="99" t="s">
        <v>38</v>
      </c>
      <c r="J5" s="132"/>
    </row>
    <row r="6" spans="1:12" s="2" customFormat="1" ht="18" customHeight="1" x14ac:dyDescent="0.15">
      <c r="A6" s="30" t="s">
        <v>44</v>
      </c>
      <c r="B6" s="30"/>
      <c r="C6" s="100"/>
      <c r="D6" s="101"/>
      <c r="E6" s="101"/>
      <c r="F6" s="101"/>
      <c r="G6" s="102"/>
      <c r="H6" s="101"/>
      <c r="I6" s="101"/>
      <c r="J6" s="101"/>
      <c r="K6" s="4"/>
      <c r="L6" s="4"/>
    </row>
    <row r="7" spans="1:12" s="2" customFormat="1" ht="18" customHeight="1" x14ac:dyDescent="0.15">
      <c r="A7" s="28" t="s">
        <v>45</v>
      </c>
      <c r="B7" s="28"/>
      <c r="C7" s="103"/>
      <c r="D7" s="104"/>
      <c r="E7" s="104"/>
      <c r="F7" s="104"/>
      <c r="G7" s="102"/>
      <c r="H7" s="104"/>
      <c r="I7" s="104"/>
      <c r="J7" s="104"/>
      <c r="K7" s="4"/>
      <c r="L7" s="4"/>
    </row>
    <row r="8" spans="1:12" s="2" customFormat="1" ht="18" customHeight="1" x14ac:dyDescent="0.15">
      <c r="A8" s="28" t="s">
        <v>57</v>
      </c>
      <c r="B8" s="28"/>
      <c r="C8" s="103"/>
      <c r="D8" s="104"/>
      <c r="E8" s="104"/>
      <c r="F8" s="104"/>
      <c r="G8" s="102"/>
      <c r="H8" s="104"/>
      <c r="I8" s="104"/>
      <c r="J8" s="104"/>
      <c r="K8" s="4"/>
      <c r="L8" s="4"/>
    </row>
    <row r="9" spans="1:12" s="2" customFormat="1" ht="18" customHeight="1" x14ac:dyDescent="0.15">
      <c r="A9" s="27" t="s">
        <v>46</v>
      </c>
      <c r="B9" s="105">
        <v>600</v>
      </c>
      <c r="C9" s="103">
        <v>600</v>
      </c>
      <c r="D9" s="104"/>
      <c r="E9" s="104">
        <v>600</v>
      </c>
      <c r="F9" s="104"/>
      <c r="G9" s="102"/>
      <c r="H9" s="104"/>
      <c r="I9" s="104"/>
      <c r="J9" s="104"/>
      <c r="K9" s="4">
        <v>600</v>
      </c>
      <c r="L9" s="4"/>
    </row>
    <row r="10" spans="1:12" s="2" customFormat="1" ht="18" customHeight="1" x14ac:dyDescent="0.15">
      <c r="A10" s="27" t="s">
        <v>47</v>
      </c>
      <c r="B10" s="105">
        <v>600</v>
      </c>
      <c r="C10" s="103">
        <v>600</v>
      </c>
      <c r="D10" s="104"/>
      <c r="E10" s="104">
        <v>600</v>
      </c>
      <c r="F10" s="104"/>
      <c r="G10" s="102"/>
      <c r="H10" s="104"/>
      <c r="I10" s="104"/>
      <c r="J10" s="104"/>
      <c r="K10" s="4"/>
      <c r="L10" s="4"/>
    </row>
    <row r="11" spans="1:12" s="2" customFormat="1" ht="18" customHeight="1" x14ac:dyDescent="0.15">
      <c r="A11" s="27" t="s">
        <v>121</v>
      </c>
      <c r="B11" s="105">
        <v>0</v>
      </c>
      <c r="C11" s="103">
        <v>0</v>
      </c>
      <c r="D11" s="104"/>
      <c r="E11" s="104">
        <v>0</v>
      </c>
      <c r="F11" s="104"/>
      <c r="G11" s="102"/>
      <c r="H11" s="104"/>
      <c r="I11" s="104"/>
      <c r="J11" s="104"/>
      <c r="K11" s="4">
        <v>0</v>
      </c>
      <c r="L11" s="4"/>
    </row>
    <row r="12" spans="1:12" s="2" customFormat="1" ht="18" customHeight="1" x14ac:dyDescent="0.15">
      <c r="A12" s="27" t="s">
        <v>48</v>
      </c>
      <c r="B12" s="105">
        <v>0</v>
      </c>
      <c r="C12" s="103">
        <v>0</v>
      </c>
      <c r="D12" s="104"/>
      <c r="E12" s="104">
        <v>0</v>
      </c>
      <c r="F12" s="104"/>
      <c r="G12" s="102"/>
      <c r="H12" s="104"/>
      <c r="I12" s="104"/>
      <c r="J12" s="104"/>
      <c r="K12" s="4"/>
      <c r="L12" s="4"/>
    </row>
    <row r="13" spans="1:12" s="2" customFormat="1" ht="18" customHeight="1" x14ac:dyDescent="0.15">
      <c r="A13" s="27" t="s">
        <v>122</v>
      </c>
      <c r="B13" s="104">
        <v>39212000</v>
      </c>
      <c r="C13" s="106">
        <v>40888000</v>
      </c>
      <c r="D13" s="104"/>
      <c r="E13" s="104">
        <v>8000000</v>
      </c>
      <c r="F13" s="104"/>
      <c r="G13" s="102"/>
      <c r="H13" s="104">
        <v>24888000</v>
      </c>
      <c r="I13" s="104"/>
      <c r="J13" s="104">
        <v>8000000</v>
      </c>
      <c r="K13" s="24">
        <v>40888000</v>
      </c>
      <c r="L13" s="4"/>
    </row>
    <row r="14" spans="1:12" s="2" customFormat="1" ht="18" customHeight="1" x14ac:dyDescent="0.15">
      <c r="A14" s="27" t="s">
        <v>106</v>
      </c>
      <c r="B14" s="107">
        <v>38324000</v>
      </c>
      <c r="C14" s="107">
        <v>40000000</v>
      </c>
      <c r="D14" s="104"/>
      <c r="E14" s="104">
        <v>8000000</v>
      </c>
      <c r="F14" s="104"/>
      <c r="G14" s="102"/>
      <c r="H14" s="104">
        <v>24000000</v>
      </c>
      <c r="I14" s="104"/>
      <c r="J14" s="104">
        <v>8000000</v>
      </c>
      <c r="K14" s="4"/>
      <c r="L14" s="4"/>
    </row>
    <row r="15" spans="1:12" s="2" customFormat="1" ht="18" customHeight="1" x14ac:dyDescent="0.15">
      <c r="A15" s="27" t="s">
        <v>107</v>
      </c>
      <c r="B15" s="107">
        <v>888000</v>
      </c>
      <c r="C15" s="106">
        <v>888000</v>
      </c>
      <c r="D15" s="104"/>
      <c r="E15" s="104"/>
      <c r="F15" s="104"/>
      <c r="G15" s="102"/>
      <c r="H15" s="104">
        <v>888000</v>
      </c>
      <c r="I15" s="104"/>
      <c r="J15" s="104"/>
      <c r="K15" s="4"/>
      <c r="L15" s="4"/>
    </row>
    <row r="16" spans="1:12" s="2" customFormat="1" ht="18" customHeight="1" x14ac:dyDescent="0.15">
      <c r="A16" s="27" t="s">
        <v>123</v>
      </c>
      <c r="B16" s="104">
        <v>4475000</v>
      </c>
      <c r="C16" s="103">
        <v>6360000</v>
      </c>
      <c r="D16" s="104">
        <v>325000</v>
      </c>
      <c r="E16" s="104"/>
      <c r="F16" s="104">
        <v>1500000</v>
      </c>
      <c r="G16" s="102"/>
      <c r="H16" s="104">
        <v>4535000</v>
      </c>
      <c r="I16" s="104"/>
      <c r="J16" s="104"/>
      <c r="K16" s="4">
        <v>6360000</v>
      </c>
      <c r="L16" s="4"/>
    </row>
    <row r="17" spans="1:15" s="2" customFormat="1" ht="18" customHeight="1" x14ac:dyDescent="0.15">
      <c r="A17" s="27" t="s">
        <v>49</v>
      </c>
      <c r="B17" s="104">
        <v>100000</v>
      </c>
      <c r="C17" s="106">
        <v>100000</v>
      </c>
      <c r="D17" s="104">
        <v>100000</v>
      </c>
      <c r="E17" s="104"/>
      <c r="F17" s="104"/>
      <c r="G17" s="102"/>
      <c r="H17" s="104"/>
      <c r="I17" s="104"/>
      <c r="J17" s="104"/>
      <c r="K17" s="4"/>
      <c r="L17" s="4"/>
    </row>
    <row r="18" spans="1:15" s="2" customFormat="1" ht="18" customHeight="1" x14ac:dyDescent="0.15">
      <c r="A18" s="27" t="s">
        <v>112</v>
      </c>
      <c r="B18" s="104">
        <v>0</v>
      </c>
      <c r="C18" s="94"/>
      <c r="D18" s="104"/>
      <c r="E18" s="104"/>
      <c r="F18" s="104"/>
      <c r="G18" s="102"/>
      <c r="H18" s="104"/>
      <c r="I18" s="104"/>
      <c r="J18" s="104"/>
      <c r="K18" s="4"/>
      <c r="L18" s="4"/>
    </row>
    <row r="19" spans="1:15" s="2" customFormat="1" ht="18" customHeight="1" x14ac:dyDescent="0.15">
      <c r="A19" s="27" t="s">
        <v>50</v>
      </c>
      <c r="B19" s="104">
        <v>225000</v>
      </c>
      <c r="C19" s="106">
        <v>225000</v>
      </c>
      <c r="D19" s="104">
        <v>225000</v>
      </c>
      <c r="E19" s="104"/>
      <c r="F19" s="104"/>
      <c r="G19" s="102"/>
      <c r="H19" s="104"/>
      <c r="I19" s="104"/>
      <c r="J19" s="104"/>
      <c r="K19" s="4"/>
      <c r="L19" s="4"/>
    </row>
    <row r="20" spans="1:15" s="2" customFormat="1" ht="18" customHeight="1" x14ac:dyDescent="0.15">
      <c r="A20" s="27" t="s">
        <v>51</v>
      </c>
      <c r="B20" s="104">
        <v>1500000</v>
      </c>
      <c r="C20" s="106">
        <v>1500000</v>
      </c>
      <c r="D20" s="104"/>
      <c r="E20" s="104"/>
      <c r="F20" s="104">
        <v>1500000</v>
      </c>
      <c r="G20" s="102"/>
      <c r="H20" s="104"/>
      <c r="I20" s="104"/>
      <c r="J20" s="104"/>
      <c r="K20" s="4"/>
      <c r="L20" s="4"/>
    </row>
    <row r="21" spans="1:15" s="2" customFormat="1" ht="18" customHeight="1" x14ac:dyDescent="0.15">
      <c r="A21" s="27" t="s">
        <v>52</v>
      </c>
      <c r="B21" s="104">
        <v>2650000</v>
      </c>
      <c r="C21" s="106">
        <v>4535000</v>
      </c>
      <c r="D21" s="104"/>
      <c r="E21" s="104"/>
      <c r="F21" s="104"/>
      <c r="G21" s="102"/>
      <c r="H21" s="104">
        <v>4535000</v>
      </c>
      <c r="I21" s="104"/>
      <c r="J21" s="104"/>
      <c r="K21" s="4"/>
      <c r="L21" s="4"/>
    </row>
    <row r="22" spans="1:15" s="2" customFormat="1" ht="18" customHeight="1" x14ac:dyDescent="0.15">
      <c r="A22" s="27" t="s">
        <v>124</v>
      </c>
      <c r="B22" s="104">
        <v>15884910</v>
      </c>
      <c r="C22" s="108">
        <v>16482310</v>
      </c>
      <c r="D22" s="104"/>
      <c r="E22" s="104">
        <v>14710300</v>
      </c>
      <c r="F22" s="104"/>
      <c r="G22" s="102"/>
      <c r="H22" s="104">
        <v>1572010</v>
      </c>
      <c r="I22" s="104"/>
      <c r="J22" s="104">
        <v>200000</v>
      </c>
      <c r="K22" s="4">
        <v>16482310</v>
      </c>
      <c r="L22" s="4"/>
    </row>
    <row r="23" spans="1:15" s="2" customFormat="1" ht="18" customHeight="1" x14ac:dyDescent="0.15">
      <c r="A23" s="27" t="s">
        <v>54</v>
      </c>
      <c r="B23" s="104">
        <v>750910</v>
      </c>
      <c r="C23" s="106">
        <v>1400910</v>
      </c>
      <c r="D23" s="104"/>
      <c r="E23" s="104"/>
      <c r="F23" s="104"/>
      <c r="G23" s="102"/>
      <c r="H23" s="104">
        <v>1200910</v>
      </c>
      <c r="I23" s="104"/>
      <c r="J23" s="104">
        <v>200000</v>
      </c>
      <c r="K23" s="4"/>
      <c r="L23" s="4"/>
    </row>
    <row r="24" spans="1:15" s="2" customFormat="1" ht="18" customHeight="1" x14ac:dyDescent="0.15">
      <c r="A24" s="27" t="s">
        <v>117</v>
      </c>
      <c r="B24" s="104">
        <v>373800</v>
      </c>
      <c r="C24" s="108">
        <v>371100</v>
      </c>
      <c r="D24" s="104"/>
      <c r="E24" s="104"/>
      <c r="F24" s="104"/>
      <c r="G24" s="102"/>
      <c r="H24" s="104">
        <v>371100</v>
      </c>
      <c r="I24" s="104"/>
      <c r="J24" s="104"/>
      <c r="K24" s="4"/>
      <c r="L24" s="4"/>
    </row>
    <row r="25" spans="1:15" s="2" customFormat="1" ht="18" customHeight="1" x14ac:dyDescent="0.15">
      <c r="A25" s="27" t="s">
        <v>53</v>
      </c>
      <c r="B25" s="104">
        <v>14760200</v>
      </c>
      <c r="C25" s="108">
        <v>14710300</v>
      </c>
      <c r="D25" s="104"/>
      <c r="E25" s="104">
        <v>14710300</v>
      </c>
      <c r="F25" s="104"/>
      <c r="G25" s="102"/>
      <c r="H25" s="104"/>
      <c r="I25" s="104"/>
      <c r="J25" s="104"/>
      <c r="K25" s="4"/>
      <c r="L25" s="4"/>
    </row>
    <row r="26" spans="1:15" s="2" customFormat="1" ht="18" customHeight="1" x14ac:dyDescent="0.15">
      <c r="A26" s="27" t="s">
        <v>125</v>
      </c>
      <c r="B26" s="104">
        <v>100070</v>
      </c>
      <c r="C26" s="108">
        <v>100070</v>
      </c>
      <c r="D26" s="104"/>
      <c r="E26" s="104"/>
      <c r="F26" s="104"/>
      <c r="G26" s="102"/>
      <c r="H26" s="104">
        <v>70</v>
      </c>
      <c r="I26" s="104"/>
      <c r="J26" s="104">
        <v>100000</v>
      </c>
      <c r="K26" s="4">
        <v>100070</v>
      </c>
      <c r="L26" s="4"/>
    </row>
    <row r="27" spans="1:15" s="2" customFormat="1" ht="18" customHeight="1" x14ac:dyDescent="0.15">
      <c r="A27" s="27" t="s">
        <v>55</v>
      </c>
      <c r="B27" s="104">
        <v>70</v>
      </c>
      <c r="C27" s="108">
        <v>70</v>
      </c>
      <c r="D27" s="104"/>
      <c r="E27" s="104"/>
      <c r="F27" s="104"/>
      <c r="G27" s="102"/>
      <c r="H27" s="104">
        <v>70</v>
      </c>
      <c r="I27" s="104"/>
      <c r="J27" s="104"/>
      <c r="K27" s="4"/>
      <c r="L27" s="4"/>
    </row>
    <row r="28" spans="1:15" s="2" customFormat="1" ht="18" customHeight="1" x14ac:dyDescent="0.15">
      <c r="A28" s="27" t="s">
        <v>40</v>
      </c>
      <c r="B28" s="109">
        <v>100000</v>
      </c>
      <c r="C28" s="108">
        <v>100000</v>
      </c>
      <c r="D28" s="110"/>
      <c r="E28" s="109"/>
      <c r="F28" s="109"/>
      <c r="G28" s="102"/>
      <c r="H28" s="109"/>
      <c r="I28" s="109"/>
      <c r="J28" s="109">
        <v>100000</v>
      </c>
      <c r="K28" s="4">
        <v>100000</v>
      </c>
      <c r="L28" s="4"/>
    </row>
    <row r="29" spans="1:15" s="2" customFormat="1" ht="18" customHeight="1" x14ac:dyDescent="0.15">
      <c r="A29" s="27" t="s">
        <v>41</v>
      </c>
      <c r="B29" s="101">
        <v>59672580</v>
      </c>
      <c r="C29" s="102">
        <v>63830980</v>
      </c>
      <c r="D29" s="104">
        <v>325000</v>
      </c>
      <c r="E29" s="101">
        <v>22710900</v>
      </c>
      <c r="F29" s="101">
        <v>1500000</v>
      </c>
      <c r="G29" s="101"/>
      <c r="H29" s="101">
        <v>30995080</v>
      </c>
      <c r="I29" s="101"/>
      <c r="J29" s="101">
        <v>8300000</v>
      </c>
      <c r="K29" s="24">
        <v>63830980</v>
      </c>
      <c r="L29" s="4"/>
    </row>
    <row r="30" spans="1:15" s="2" customFormat="1" ht="18" customHeight="1" x14ac:dyDescent="0.15">
      <c r="A30" s="30" t="s">
        <v>56</v>
      </c>
      <c r="B30" s="101"/>
      <c r="C30" s="98"/>
      <c r="D30" s="101"/>
      <c r="E30" s="101"/>
      <c r="F30" s="101"/>
      <c r="G30" s="102"/>
      <c r="H30" s="101"/>
      <c r="I30" s="101"/>
      <c r="J30" s="101"/>
      <c r="K30" s="4"/>
      <c r="L30" s="4"/>
    </row>
    <row r="31" spans="1:15" s="2" customFormat="1" ht="18" customHeight="1" x14ac:dyDescent="0.15">
      <c r="A31" s="27" t="s">
        <v>126</v>
      </c>
      <c r="B31" s="104">
        <v>56643729</v>
      </c>
      <c r="C31" s="108">
        <v>62825539</v>
      </c>
      <c r="D31" s="104">
        <v>9269330</v>
      </c>
      <c r="E31" s="104">
        <v>33437813</v>
      </c>
      <c r="F31" s="104">
        <v>150000</v>
      </c>
      <c r="G31" s="102"/>
      <c r="H31" s="104">
        <v>14395427</v>
      </c>
      <c r="I31" s="104">
        <v>5572969</v>
      </c>
      <c r="J31" s="104"/>
      <c r="K31" s="4">
        <v>62825539</v>
      </c>
      <c r="L31" s="4"/>
    </row>
    <row r="32" spans="1:15" s="2" customFormat="1" ht="18" customHeight="1" x14ac:dyDescent="0.15">
      <c r="A32" s="27" t="s">
        <v>129</v>
      </c>
      <c r="B32" s="111">
        <v>21132020</v>
      </c>
      <c r="C32" s="108">
        <v>21066500</v>
      </c>
      <c r="D32" s="104"/>
      <c r="E32" s="104">
        <v>18057000</v>
      </c>
      <c r="F32" s="104"/>
      <c r="G32" s="102"/>
      <c r="H32" s="104"/>
      <c r="I32" s="104">
        <v>3009500</v>
      </c>
      <c r="J32" s="104"/>
      <c r="K32" s="4"/>
      <c r="L32" s="4"/>
      <c r="M32" s="5"/>
      <c r="N32" s="5"/>
      <c r="O32" s="5"/>
    </row>
    <row r="33" spans="1:15" s="2" customFormat="1" ht="18" customHeight="1" x14ac:dyDescent="0.15">
      <c r="A33" s="27" t="s">
        <v>58</v>
      </c>
      <c r="B33" s="111">
        <v>0</v>
      </c>
      <c r="C33" s="108">
        <v>0</v>
      </c>
      <c r="D33" s="104"/>
      <c r="E33" s="104">
        <v>0</v>
      </c>
      <c r="F33" s="104"/>
      <c r="G33" s="102"/>
      <c r="H33" s="104"/>
      <c r="I33" s="104">
        <v>0</v>
      </c>
      <c r="J33" s="104"/>
      <c r="K33" s="4"/>
      <c r="L33" s="4"/>
      <c r="M33" s="5"/>
      <c r="N33" s="5"/>
      <c r="O33" s="5"/>
    </row>
    <row r="34" spans="1:15" s="2" customFormat="1" ht="18" customHeight="1" x14ac:dyDescent="0.15">
      <c r="A34" s="27" t="s">
        <v>59</v>
      </c>
      <c r="B34" s="111">
        <v>3355352</v>
      </c>
      <c r="C34" s="108">
        <v>3355352</v>
      </c>
      <c r="D34" s="104"/>
      <c r="E34" s="104">
        <v>2876016</v>
      </c>
      <c r="F34" s="104"/>
      <c r="G34" s="102"/>
      <c r="H34" s="104"/>
      <c r="I34" s="104">
        <v>479336</v>
      </c>
      <c r="J34" s="104"/>
      <c r="K34" s="4"/>
      <c r="L34" s="4"/>
    </row>
    <row r="35" spans="1:15" s="2" customFormat="1" ht="18" customHeight="1" x14ac:dyDescent="0.15">
      <c r="A35" s="27" t="s">
        <v>60</v>
      </c>
      <c r="B35" s="111">
        <v>2972420</v>
      </c>
      <c r="C35" s="108">
        <v>5609404</v>
      </c>
      <c r="D35" s="104">
        <v>165400</v>
      </c>
      <c r="E35" s="104"/>
      <c r="F35" s="104"/>
      <c r="G35" s="102"/>
      <c r="H35" s="104">
        <v>5444004</v>
      </c>
      <c r="I35" s="104"/>
      <c r="J35" s="104"/>
      <c r="K35" s="4"/>
      <c r="L35" s="4"/>
    </row>
    <row r="36" spans="1:15" s="2" customFormat="1" ht="18" customHeight="1" x14ac:dyDescent="0.15">
      <c r="A36" s="27" t="s">
        <v>61</v>
      </c>
      <c r="B36" s="111">
        <v>1962675</v>
      </c>
      <c r="C36" s="108">
        <v>2512675</v>
      </c>
      <c r="D36" s="104">
        <v>1365000</v>
      </c>
      <c r="E36" s="104">
        <v>829436</v>
      </c>
      <c r="F36" s="104"/>
      <c r="G36" s="102"/>
      <c r="H36" s="104">
        <v>180000</v>
      </c>
      <c r="I36" s="104">
        <v>138239</v>
      </c>
      <c r="J36" s="104"/>
      <c r="K36" s="4"/>
      <c r="L36" s="4"/>
    </row>
    <row r="37" spans="1:15" s="2" customFormat="1" ht="18" customHeight="1" x14ac:dyDescent="0.15">
      <c r="A37" s="27" t="s">
        <v>63</v>
      </c>
      <c r="B37" s="111">
        <v>5464862</v>
      </c>
      <c r="C37" s="108">
        <v>5475575</v>
      </c>
      <c r="D37" s="104">
        <v>702000</v>
      </c>
      <c r="E37" s="104">
        <v>3455728</v>
      </c>
      <c r="F37" s="104"/>
      <c r="G37" s="102"/>
      <c r="H37" s="104">
        <v>741892</v>
      </c>
      <c r="I37" s="104">
        <v>575955</v>
      </c>
      <c r="J37" s="104"/>
      <c r="K37" s="4"/>
      <c r="L37" s="4"/>
    </row>
    <row r="38" spans="1:15" s="2" customFormat="1" ht="18" customHeight="1" x14ac:dyDescent="0.15">
      <c r="A38" s="27" t="s">
        <v>64</v>
      </c>
      <c r="B38" s="104">
        <v>300000</v>
      </c>
      <c r="C38" s="108">
        <v>433490</v>
      </c>
      <c r="D38" s="104">
        <v>300000</v>
      </c>
      <c r="E38" s="104">
        <v>70200</v>
      </c>
      <c r="F38" s="104"/>
      <c r="G38" s="102"/>
      <c r="H38" s="104">
        <v>51590</v>
      </c>
      <c r="I38" s="104">
        <v>11700</v>
      </c>
      <c r="J38" s="104"/>
      <c r="K38" s="4"/>
      <c r="L38" s="4"/>
    </row>
    <row r="39" spans="1:15" s="2" customFormat="1" ht="18" customHeight="1" x14ac:dyDescent="0.15">
      <c r="A39" s="27" t="s">
        <v>65</v>
      </c>
      <c r="B39" s="104">
        <v>913817</v>
      </c>
      <c r="C39" s="108">
        <v>1152800</v>
      </c>
      <c r="D39" s="104">
        <v>408000</v>
      </c>
      <c r="E39" s="104">
        <v>179400</v>
      </c>
      <c r="F39" s="104"/>
      <c r="G39" s="102"/>
      <c r="H39" s="104">
        <v>535500</v>
      </c>
      <c r="I39" s="104">
        <v>29900</v>
      </c>
      <c r="J39" s="104"/>
      <c r="K39" s="4"/>
      <c r="L39" s="4"/>
    </row>
    <row r="40" spans="1:15" s="2" customFormat="1" ht="18" customHeight="1" x14ac:dyDescent="0.15">
      <c r="A40" s="27" t="s">
        <v>66</v>
      </c>
      <c r="B40" s="104">
        <v>145600</v>
      </c>
      <c r="C40" s="108">
        <v>282100</v>
      </c>
      <c r="D40" s="104"/>
      <c r="E40" s="104">
        <v>241800</v>
      </c>
      <c r="F40" s="104"/>
      <c r="G40" s="102"/>
      <c r="H40" s="104"/>
      <c r="I40" s="104">
        <v>40300</v>
      </c>
      <c r="J40" s="104"/>
      <c r="K40" s="4"/>
      <c r="L40" s="4"/>
    </row>
    <row r="41" spans="1:15" s="2" customFormat="1" ht="18" customHeight="1" x14ac:dyDescent="0.15">
      <c r="A41" s="27" t="s">
        <v>67</v>
      </c>
      <c r="B41" s="104">
        <v>4755700</v>
      </c>
      <c r="C41" s="108">
        <v>4271300</v>
      </c>
      <c r="D41" s="104">
        <v>2757000</v>
      </c>
      <c r="E41" s="104">
        <v>717600</v>
      </c>
      <c r="F41" s="104"/>
      <c r="G41" s="102"/>
      <c r="H41" s="104">
        <v>677100</v>
      </c>
      <c r="I41" s="104">
        <v>119600</v>
      </c>
      <c r="J41" s="104"/>
      <c r="K41" s="4"/>
      <c r="L41" s="4"/>
    </row>
    <row r="42" spans="1:15" s="2" customFormat="1" ht="18" customHeight="1" x14ac:dyDescent="0.15">
      <c r="A42" s="27" t="s">
        <v>68</v>
      </c>
      <c r="B42" s="104">
        <v>268632</v>
      </c>
      <c r="C42" s="108">
        <v>268632</v>
      </c>
      <c r="D42" s="104"/>
      <c r="E42" s="104">
        <v>230256</v>
      </c>
      <c r="F42" s="104"/>
      <c r="G42" s="102"/>
      <c r="H42" s="104"/>
      <c r="I42" s="104">
        <v>38376</v>
      </c>
      <c r="J42" s="104"/>
      <c r="K42" s="4"/>
      <c r="L42" s="4"/>
    </row>
    <row r="43" spans="1:15" s="2" customFormat="1" ht="18" customHeight="1" x14ac:dyDescent="0.15">
      <c r="A43" s="27" t="s">
        <v>69</v>
      </c>
      <c r="B43" s="104">
        <v>627900</v>
      </c>
      <c r="C43" s="108">
        <v>627900</v>
      </c>
      <c r="D43" s="104"/>
      <c r="E43" s="104">
        <v>538200</v>
      </c>
      <c r="F43" s="104"/>
      <c r="G43" s="102"/>
      <c r="H43" s="104"/>
      <c r="I43" s="104">
        <v>89700</v>
      </c>
      <c r="J43" s="104"/>
      <c r="K43" s="4"/>
      <c r="L43" s="4"/>
    </row>
    <row r="44" spans="1:15" s="2" customFormat="1" ht="18" customHeight="1" x14ac:dyDescent="0.15">
      <c r="A44" s="27" t="s">
        <v>70</v>
      </c>
      <c r="B44" s="104">
        <v>0</v>
      </c>
      <c r="C44" s="108">
        <v>0</v>
      </c>
      <c r="D44" s="104"/>
      <c r="E44" s="104"/>
      <c r="F44" s="104"/>
      <c r="G44" s="102"/>
      <c r="H44" s="104"/>
      <c r="I44" s="104"/>
      <c r="J44" s="104"/>
      <c r="K44" s="4"/>
      <c r="L44" s="4"/>
    </row>
    <row r="45" spans="1:15" s="2" customFormat="1" ht="18" customHeight="1" x14ac:dyDescent="0.15">
      <c r="A45" s="27" t="s">
        <v>72</v>
      </c>
      <c r="B45" s="104">
        <v>364000</v>
      </c>
      <c r="C45" s="108">
        <v>364000</v>
      </c>
      <c r="D45" s="104"/>
      <c r="E45" s="104">
        <v>312000</v>
      </c>
      <c r="F45" s="104"/>
      <c r="G45" s="102"/>
      <c r="H45" s="104"/>
      <c r="I45" s="104">
        <v>52000</v>
      </c>
      <c r="J45" s="104"/>
      <c r="K45" s="4"/>
      <c r="L45" s="4"/>
    </row>
    <row r="46" spans="1:15" s="2" customFormat="1" ht="18" customHeight="1" x14ac:dyDescent="0.15">
      <c r="A46" s="27" t="s">
        <v>71</v>
      </c>
      <c r="B46" s="104">
        <v>2649879</v>
      </c>
      <c r="C46" s="108">
        <v>2690856</v>
      </c>
      <c r="D46" s="104">
        <v>2020000</v>
      </c>
      <c r="E46" s="104"/>
      <c r="F46" s="104"/>
      <c r="G46" s="102"/>
      <c r="H46" s="104">
        <v>670856</v>
      </c>
      <c r="I46" s="104"/>
      <c r="J46" s="104"/>
      <c r="K46" s="4"/>
      <c r="L46" s="4"/>
    </row>
    <row r="47" spans="1:15" s="2" customFormat="1" ht="18" customHeight="1" x14ac:dyDescent="0.15">
      <c r="A47" s="27" t="s">
        <v>73</v>
      </c>
      <c r="B47" s="104">
        <v>450905</v>
      </c>
      <c r="C47" s="108">
        <v>450905</v>
      </c>
      <c r="D47" s="104"/>
      <c r="E47" s="104">
        <v>386490</v>
      </c>
      <c r="F47" s="104"/>
      <c r="G47" s="102"/>
      <c r="H47" s="104"/>
      <c r="I47" s="104">
        <v>64415</v>
      </c>
      <c r="J47" s="104"/>
      <c r="K47" s="4"/>
      <c r="L47" s="4"/>
    </row>
    <row r="48" spans="1:15" s="2" customFormat="1" ht="18" customHeight="1" x14ac:dyDescent="0.15">
      <c r="A48" s="27" t="s">
        <v>74</v>
      </c>
      <c r="B48" s="104">
        <v>498643</v>
      </c>
      <c r="C48" s="108">
        <v>114266</v>
      </c>
      <c r="D48" s="104">
        <v>40000</v>
      </c>
      <c r="E48" s="104"/>
      <c r="F48" s="104"/>
      <c r="G48" s="102"/>
      <c r="H48" s="104">
        <v>74266</v>
      </c>
      <c r="I48" s="104"/>
      <c r="J48" s="104"/>
      <c r="K48" s="4"/>
      <c r="L48" s="4"/>
    </row>
    <row r="49" spans="1:12" s="2" customFormat="1" ht="18" customHeight="1" x14ac:dyDescent="0.15">
      <c r="A49" s="27" t="s">
        <v>120</v>
      </c>
      <c r="B49" s="104">
        <v>0</v>
      </c>
      <c r="C49" s="108">
        <v>0</v>
      </c>
      <c r="D49" s="104"/>
      <c r="E49" s="104"/>
      <c r="F49" s="104"/>
      <c r="G49" s="102"/>
      <c r="H49" s="104"/>
      <c r="I49" s="104"/>
      <c r="J49" s="104"/>
      <c r="K49" s="4"/>
      <c r="L49" s="4"/>
    </row>
    <row r="50" spans="1:12" s="2" customFormat="1" ht="18" customHeight="1" x14ac:dyDescent="0.15">
      <c r="A50" s="27" t="s">
        <v>75</v>
      </c>
      <c r="B50" s="104">
        <v>2803714</v>
      </c>
      <c r="C50" s="108">
        <v>3699428</v>
      </c>
      <c r="D50" s="104">
        <v>805230</v>
      </c>
      <c r="E50" s="104"/>
      <c r="F50" s="104"/>
      <c r="G50" s="102"/>
      <c r="H50" s="104">
        <v>2894198</v>
      </c>
      <c r="I50" s="104"/>
      <c r="J50" s="104"/>
      <c r="K50" s="4"/>
      <c r="L50" s="4"/>
    </row>
    <row r="51" spans="1:12" s="2" customFormat="1" ht="18" customHeight="1" x14ac:dyDescent="0.15">
      <c r="A51" s="27" t="s">
        <v>76</v>
      </c>
      <c r="B51" s="104">
        <v>288238</v>
      </c>
      <c r="C51" s="108">
        <v>115446</v>
      </c>
      <c r="D51" s="104">
        <v>87200</v>
      </c>
      <c r="E51" s="104"/>
      <c r="F51" s="104"/>
      <c r="G51" s="102"/>
      <c r="H51" s="104">
        <v>28246</v>
      </c>
      <c r="I51" s="104"/>
      <c r="J51" s="104"/>
      <c r="K51" s="4"/>
      <c r="L51" s="4"/>
    </row>
    <row r="52" spans="1:12" s="2" customFormat="1" ht="18" customHeight="1" x14ac:dyDescent="0.15">
      <c r="A52" s="27" t="s">
        <v>78</v>
      </c>
      <c r="B52" s="104">
        <v>2283000</v>
      </c>
      <c r="C52" s="108">
        <v>3098000</v>
      </c>
      <c r="D52" s="104">
        <v>248000</v>
      </c>
      <c r="E52" s="104"/>
      <c r="F52" s="104">
        <v>150000</v>
      </c>
      <c r="G52" s="102"/>
      <c r="H52" s="104">
        <v>2700000</v>
      </c>
      <c r="I52" s="104"/>
      <c r="J52" s="104"/>
      <c r="K52" s="4"/>
      <c r="L52" s="4"/>
    </row>
    <row r="53" spans="1:12" s="2" customFormat="1" ht="18" customHeight="1" x14ac:dyDescent="0.15">
      <c r="A53" s="27" t="s">
        <v>77</v>
      </c>
      <c r="B53" s="104">
        <v>1583400</v>
      </c>
      <c r="C53" s="108">
        <v>2038400</v>
      </c>
      <c r="D53" s="104"/>
      <c r="E53" s="104">
        <v>1747200</v>
      </c>
      <c r="F53" s="104"/>
      <c r="G53" s="102"/>
      <c r="H53" s="104"/>
      <c r="I53" s="104">
        <v>291200</v>
      </c>
      <c r="J53" s="104"/>
      <c r="K53" s="4"/>
      <c r="L53" s="4"/>
    </row>
    <row r="54" spans="1:12" s="2" customFormat="1" ht="18" customHeight="1" x14ac:dyDescent="0.15">
      <c r="A54" s="27" t="s">
        <v>80</v>
      </c>
      <c r="B54" s="104">
        <v>1117338</v>
      </c>
      <c r="C54" s="108">
        <v>1165068</v>
      </c>
      <c r="D54" s="104"/>
      <c r="E54" s="104">
        <v>936000</v>
      </c>
      <c r="F54" s="104"/>
      <c r="G54" s="102"/>
      <c r="H54" s="104">
        <v>73068</v>
      </c>
      <c r="I54" s="104">
        <v>156000</v>
      </c>
      <c r="J54" s="104"/>
      <c r="K54" s="4"/>
      <c r="L54" s="4"/>
    </row>
    <row r="55" spans="1:12" s="2" customFormat="1" ht="18" customHeight="1" x14ac:dyDescent="0.15">
      <c r="A55" s="27" t="s">
        <v>111</v>
      </c>
      <c r="B55" s="104">
        <v>263074</v>
      </c>
      <c r="C55" s="108">
        <v>611737</v>
      </c>
      <c r="D55" s="104">
        <v>341500</v>
      </c>
      <c r="E55" s="104"/>
      <c r="F55" s="104"/>
      <c r="G55" s="102"/>
      <c r="H55" s="104">
        <v>270237</v>
      </c>
      <c r="I55" s="104"/>
      <c r="J55" s="104"/>
      <c r="K55" s="4"/>
      <c r="L55" s="4"/>
    </row>
    <row r="56" spans="1:12" s="2" customFormat="1" ht="18" customHeight="1" x14ac:dyDescent="0.15">
      <c r="A56" s="27" t="s">
        <v>79</v>
      </c>
      <c r="B56" s="104">
        <v>1105683</v>
      </c>
      <c r="C56" s="108">
        <v>1154823</v>
      </c>
      <c r="D56" s="104"/>
      <c r="E56" s="104">
        <v>989848</v>
      </c>
      <c r="F56" s="104"/>
      <c r="G56" s="102"/>
      <c r="H56" s="104"/>
      <c r="I56" s="104">
        <v>164975</v>
      </c>
      <c r="J56" s="104"/>
      <c r="K56" s="4"/>
      <c r="L56" s="4"/>
    </row>
    <row r="57" spans="1:12" s="2" customFormat="1" ht="18" customHeight="1" x14ac:dyDescent="0.15">
      <c r="A57" s="27" t="s">
        <v>62</v>
      </c>
      <c r="B57" s="104">
        <v>1266877</v>
      </c>
      <c r="C57" s="108">
        <v>2182412</v>
      </c>
      <c r="D57" s="104"/>
      <c r="E57" s="104">
        <v>1870639</v>
      </c>
      <c r="F57" s="104"/>
      <c r="G57" s="102"/>
      <c r="H57" s="104"/>
      <c r="I57" s="104">
        <v>311773</v>
      </c>
      <c r="J57" s="104"/>
      <c r="K57" s="4"/>
      <c r="L57" s="4"/>
    </row>
    <row r="58" spans="1:12" s="2" customFormat="1" ht="18" customHeight="1" x14ac:dyDescent="0.15">
      <c r="A58" s="25" t="s">
        <v>81</v>
      </c>
      <c r="B58" s="109">
        <v>70000</v>
      </c>
      <c r="C58" s="112">
        <v>84470</v>
      </c>
      <c r="D58" s="109">
        <v>30000</v>
      </c>
      <c r="E58" s="109"/>
      <c r="F58" s="109"/>
      <c r="G58" s="102"/>
      <c r="H58" s="109">
        <v>54470</v>
      </c>
      <c r="I58" s="109"/>
      <c r="J58" s="109"/>
      <c r="K58" s="4"/>
      <c r="L58" s="4"/>
    </row>
    <row r="59" spans="1:12" s="2" customFormat="1" ht="18" customHeight="1" x14ac:dyDescent="0.15">
      <c r="A59" s="131" t="s">
        <v>0</v>
      </c>
      <c r="B59" s="133" t="s">
        <v>115</v>
      </c>
      <c r="C59" s="131" t="s">
        <v>3</v>
      </c>
      <c r="D59" s="135" t="s">
        <v>18</v>
      </c>
      <c r="E59" s="136"/>
      <c r="F59" s="137" t="s">
        <v>36</v>
      </c>
      <c r="G59" s="138"/>
      <c r="H59" s="138"/>
      <c r="I59" s="139"/>
      <c r="J59" s="131" t="s">
        <v>1</v>
      </c>
    </row>
    <row r="60" spans="1:12" s="2" customFormat="1" ht="18" customHeight="1" x14ac:dyDescent="0.15">
      <c r="A60" s="132"/>
      <c r="B60" s="134"/>
      <c r="C60" s="132"/>
      <c r="D60" s="99" t="s">
        <v>2</v>
      </c>
      <c r="E60" s="99" t="s">
        <v>37</v>
      </c>
      <c r="F60" s="97" t="s">
        <v>29</v>
      </c>
      <c r="G60" s="97"/>
      <c r="H60" s="99" t="s">
        <v>30</v>
      </c>
      <c r="I60" s="99" t="s">
        <v>38</v>
      </c>
      <c r="J60" s="132"/>
    </row>
    <row r="61" spans="1:12" s="2" customFormat="1" ht="18" customHeight="1" x14ac:dyDescent="0.15">
      <c r="A61" s="27" t="s">
        <v>82</v>
      </c>
      <c r="B61" s="104">
        <v>6358022</v>
      </c>
      <c r="C61" s="101">
        <v>6394469</v>
      </c>
      <c r="D61" s="104"/>
      <c r="E61" s="104"/>
      <c r="F61" s="104"/>
      <c r="G61" s="24"/>
      <c r="H61" s="104"/>
      <c r="I61" s="104"/>
      <c r="J61" s="104">
        <v>6394469</v>
      </c>
      <c r="K61" s="4"/>
      <c r="L61" s="4"/>
    </row>
    <row r="62" spans="1:12" s="2" customFormat="1" ht="18" customHeight="1" x14ac:dyDescent="0.15">
      <c r="A62" s="27" t="s">
        <v>129</v>
      </c>
      <c r="B62" s="104">
        <v>2089980</v>
      </c>
      <c r="C62" s="103">
        <v>2083500</v>
      </c>
      <c r="D62" s="104"/>
      <c r="E62" s="104"/>
      <c r="F62" s="104"/>
      <c r="G62" s="24"/>
      <c r="H62" s="104"/>
      <c r="I62" s="104"/>
      <c r="J62" s="104">
        <v>2083500</v>
      </c>
      <c r="K62" s="4"/>
      <c r="L62" s="4"/>
    </row>
    <row r="63" spans="1:12" s="2" customFormat="1" ht="18" customHeight="1" x14ac:dyDescent="0.15">
      <c r="A63" s="27" t="s">
        <v>58</v>
      </c>
      <c r="B63" s="104">
        <v>0</v>
      </c>
      <c r="C63" s="103">
        <v>0</v>
      </c>
      <c r="D63" s="104"/>
      <c r="E63" s="104"/>
      <c r="F63" s="104"/>
      <c r="G63" s="24"/>
      <c r="H63" s="104"/>
      <c r="I63" s="104"/>
      <c r="J63" s="104">
        <v>0</v>
      </c>
      <c r="K63" s="4"/>
      <c r="L63" s="4"/>
    </row>
    <row r="64" spans="1:12" s="2" customFormat="1" ht="18" customHeight="1" x14ac:dyDescent="0.15">
      <c r="A64" s="27" t="s">
        <v>59</v>
      </c>
      <c r="B64" s="104">
        <v>331848</v>
      </c>
      <c r="C64" s="103">
        <v>331848</v>
      </c>
      <c r="D64" s="104"/>
      <c r="E64" s="104"/>
      <c r="F64" s="104"/>
      <c r="G64" s="24"/>
      <c r="H64" s="104"/>
      <c r="I64" s="104"/>
      <c r="J64" s="104">
        <v>331848</v>
      </c>
      <c r="K64" s="4"/>
      <c r="L64" s="4"/>
    </row>
    <row r="65" spans="1:15" s="2" customFormat="1" ht="18" customHeight="1" x14ac:dyDescent="0.15">
      <c r="A65" s="27" t="s">
        <v>83</v>
      </c>
      <c r="B65" s="104">
        <v>1478480</v>
      </c>
      <c r="C65" s="103">
        <v>1519900</v>
      </c>
      <c r="D65" s="104"/>
      <c r="E65" s="104"/>
      <c r="F65" s="104"/>
      <c r="G65" s="113"/>
      <c r="H65" s="104"/>
      <c r="I65" s="104"/>
      <c r="J65" s="104">
        <v>1519900</v>
      </c>
      <c r="K65" s="4"/>
      <c r="L65" s="4"/>
    </row>
    <row r="66" spans="1:15" s="2" customFormat="1" ht="18" customHeight="1" x14ac:dyDescent="0.15">
      <c r="A66" s="27" t="s">
        <v>61</v>
      </c>
      <c r="B66" s="104">
        <v>95704</v>
      </c>
      <c r="C66" s="103">
        <v>95704</v>
      </c>
      <c r="D66" s="104"/>
      <c r="E66" s="104"/>
      <c r="F66" s="104"/>
      <c r="G66" s="114"/>
      <c r="H66" s="104"/>
      <c r="I66" s="104"/>
      <c r="J66" s="104">
        <v>95704</v>
      </c>
      <c r="K66" s="4"/>
      <c r="L66" s="4"/>
    </row>
    <row r="67" spans="1:15" s="2" customFormat="1" ht="18" customHeight="1" x14ac:dyDescent="0.15">
      <c r="A67" s="27" t="s">
        <v>63</v>
      </c>
      <c r="B67" s="104">
        <v>439238</v>
      </c>
      <c r="C67" s="103">
        <v>398738</v>
      </c>
      <c r="D67" s="104"/>
      <c r="E67" s="104"/>
      <c r="F67" s="104"/>
      <c r="G67" s="114"/>
      <c r="H67" s="104"/>
      <c r="I67" s="104"/>
      <c r="J67" s="104">
        <v>398738</v>
      </c>
      <c r="K67" s="4"/>
      <c r="L67" s="4"/>
    </row>
    <row r="68" spans="1:15" s="2" customFormat="1" ht="18" customHeight="1" x14ac:dyDescent="0.15">
      <c r="A68" s="27" t="s">
        <v>64</v>
      </c>
      <c r="B68" s="104">
        <v>0</v>
      </c>
      <c r="C68" s="103">
        <v>8100</v>
      </c>
      <c r="D68" s="104"/>
      <c r="E68" s="104"/>
      <c r="F68" s="104"/>
      <c r="G68" s="114"/>
      <c r="H68" s="104"/>
      <c r="I68" s="104"/>
      <c r="J68" s="104">
        <v>8100</v>
      </c>
      <c r="K68" s="4"/>
      <c r="L68" s="4"/>
    </row>
    <row r="69" spans="1:15" s="2" customFormat="1" ht="18" customHeight="1" x14ac:dyDescent="0.15">
      <c r="A69" s="27" t="s">
        <v>65</v>
      </c>
      <c r="B69" s="104">
        <v>20700</v>
      </c>
      <c r="C69" s="103">
        <v>20700</v>
      </c>
      <c r="D69" s="104"/>
      <c r="E69" s="104"/>
      <c r="F69" s="104"/>
      <c r="G69" s="114"/>
      <c r="H69" s="104"/>
      <c r="I69" s="104"/>
      <c r="J69" s="104">
        <v>20700</v>
      </c>
      <c r="K69" s="4"/>
      <c r="L69" s="4"/>
    </row>
    <row r="70" spans="1:15" s="7" customFormat="1" ht="18" customHeight="1" x14ac:dyDescent="0.15">
      <c r="A70" s="27" t="s">
        <v>66</v>
      </c>
      <c r="B70" s="104">
        <v>14400</v>
      </c>
      <c r="C70" s="103">
        <v>27900</v>
      </c>
      <c r="D70" s="104"/>
      <c r="E70" s="104"/>
      <c r="F70" s="104"/>
      <c r="G70" s="114"/>
      <c r="H70" s="104"/>
      <c r="I70" s="104"/>
      <c r="J70" s="104">
        <v>27900</v>
      </c>
      <c r="K70" s="6"/>
      <c r="L70" s="6"/>
    </row>
    <row r="71" spans="1:15" s="7" customFormat="1" ht="18" customHeight="1" x14ac:dyDescent="0.15">
      <c r="A71" s="27" t="s">
        <v>67</v>
      </c>
      <c r="B71" s="104">
        <v>82800</v>
      </c>
      <c r="C71" s="103">
        <v>82800</v>
      </c>
      <c r="D71" s="104"/>
      <c r="E71" s="104"/>
      <c r="F71" s="104"/>
      <c r="G71" s="114"/>
      <c r="H71" s="104"/>
      <c r="I71" s="104"/>
      <c r="J71" s="104">
        <v>82800</v>
      </c>
      <c r="K71" s="6"/>
      <c r="L71" s="6"/>
    </row>
    <row r="72" spans="1:15" s="7" customFormat="1" ht="18" customHeight="1" x14ac:dyDescent="0.15">
      <c r="A72" s="27" t="s">
        <v>84</v>
      </c>
      <c r="B72" s="104">
        <v>26568</v>
      </c>
      <c r="C72" s="103">
        <v>26568</v>
      </c>
      <c r="D72" s="104"/>
      <c r="E72" s="104"/>
      <c r="F72" s="104"/>
      <c r="G72" s="114"/>
      <c r="H72" s="104"/>
      <c r="I72" s="104"/>
      <c r="J72" s="104">
        <v>26568</v>
      </c>
      <c r="K72" s="6"/>
      <c r="L72" s="6"/>
    </row>
    <row r="73" spans="1:15" s="2" customFormat="1" ht="18" customHeight="1" x14ac:dyDescent="0.15">
      <c r="A73" s="27" t="s">
        <v>69</v>
      </c>
      <c r="B73" s="104">
        <v>62100</v>
      </c>
      <c r="C73" s="103">
        <v>62100</v>
      </c>
      <c r="D73" s="104"/>
      <c r="E73" s="104"/>
      <c r="F73" s="104"/>
      <c r="G73" s="114"/>
      <c r="H73" s="104"/>
      <c r="I73" s="104"/>
      <c r="J73" s="104">
        <v>62100</v>
      </c>
      <c r="K73" s="4"/>
      <c r="L73" s="4"/>
    </row>
    <row r="74" spans="1:15" s="2" customFormat="1" ht="18" customHeight="1" x14ac:dyDescent="0.15">
      <c r="A74" s="27" t="s">
        <v>70</v>
      </c>
      <c r="B74" s="104">
        <v>0</v>
      </c>
      <c r="C74" s="103">
        <v>0</v>
      </c>
      <c r="D74" s="104"/>
      <c r="E74" s="104"/>
      <c r="F74" s="104"/>
      <c r="G74" s="114"/>
      <c r="H74" s="104"/>
      <c r="I74" s="104"/>
      <c r="J74" s="104">
        <v>0</v>
      </c>
      <c r="K74" s="4"/>
      <c r="L74" s="4"/>
      <c r="O74" s="8"/>
    </row>
    <row r="75" spans="1:15" s="2" customFormat="1" ht="18" customHeight="1" x14ac:dyDescent="0.15">
      <c r="A75" s="27" t="s">
        <v>72</v>
      </c>
      <c r="B75" s="104">
        <v>36000</v>
      </c>
      <c r="C75" s="103">
        <v>36000</v>
      </c>
      <c r="D75" s="104"/>
      <c r="E75" s="104"/>
      <c r="F75" s="104"/>
      <c r="G75" s="114"/>
      <c r="H75" s="104"/>
      <c r="I75" s="104"/>
      <c r="J75" s="104">
        <v>36000</v>
      </c>
      <c r="K75" s="4"/>
      <c r="L75" s="4"/>
    </row>
    <row r="76" spans="1:15" s="2" customFormat="1" ht="18" customHeight="1" x14ac:dyDescent="0.15">
      <c r="A76" s="27" t="s">
        <v>73</v>
      </c>
      <c r="B76" s="104">
        <v>44595</v>
      </c>
      <c r="C76" s="103">
        <v>44595</v>
      </c>
      <c r="D76" s="104"/>
      <c r="E76" s="104"/>
      <c r="F76" s="104"/>
      <c r="G76" s="114"/>
      <c r="H76" s="104"/>
      <c r="I76" s="104"/>
      <c r="J76" s="104">
        <v>44595</v>
      </c>
      <c r="K76" s="4"/>
      <c r="L76" s="4"/>
    </row>
    <row r="77" spans="1:15" s="2" customFormat="1" ht="18" customHeight="1" x14ac:dyDescent="0.15">
      <c r="A77" s="27" t="s">
        <v>74</v>
      </c>
      <c r="B77" s="104">
        <v>0</v>
      </c>
      <c r="C77" s="103">
        <v>0</v>
      </c>
      <c r="D77" s="104"/>
      <c r="E77" s="104"/>
      <c r="F77" s="104"/>
      <c r="G77" s="114"/>
      <c r="H77" s="104"/>
      <c r="I77" s="104"/>
      <c r="J77" s="104">
        <v>0</v>
      </c>
      <c r="K77" s="4"/>
      <c r="L77" s="4"/>
    </row>
    <row r="78" spans="1:15" s="2" customFormat="1" ht="18" customHeight="1" x14ac:dyDescent="0.15">
      <c r="A78" s="27" t="s">
        <v>86</v>
      </c>
      <c r="B78" s="104">
        <v>386000</v>
      </c>
      <c r="C78" s="103">
        <v>266000</v>
      </c>
      <c r="D78" s="104"/>
      <c r="E78" s="104"/>
      <c r="F78" s="104"/>
      <c r="G78" s="114"/>
      <c r="H78" s="104"/>
      <c r="I78" s="104"/>
      <c r="J78" s="104">
        <v>266000</v>
      </c>
      <c r="K78" s="4"/>
      <c r="L78" s="4"/>
    </row>
    <row r="79" spans="1:15" s="2" customFormat="1" ht="18" customHeight="1" x14ac:dyDescent="0.15">
      <c r="A79" s="27" t="s">
        <v>85</v>
      </c>
      <c r="B79" s="104">
        <v>200000</v>
      </c>
      <c r="C79" s="103">
        <v>200000</v>
      </c>
      <c r="D79" s="104"/>
      <c r="E79" s="104"/>
      <c r="F79" s="104"/>
      <c r="G79" s="114"/>
      <c r="H79" s="104"/>
      <c r="I79" s="104"/>
      <c r="J79" s="104">
        <v>200000</v>
      </c>
      <c r="K79" s="4"/>
      <c r="L79" s="4"/>
    </row>
    <row r="80" spans="1:15" s="2" customFormat="1" ht="18" customHeight="1" x14ac:dyDescent="0.15">
      <c r="A80" s="27" t="s">
        <v>118</v>
      </c>
      <c r="B80" s="104">
        <v>550360</v>
      </c>
      <c r="C80" s="103">
        <v>550360</v>
      </c>
      <c r="D80" s="104"/>
      <c r="E80" s="104"/>
      <c r="F80" s="104"/>
      <c r="G80" s="114"/>
      <c r="H80" s="104"/>
      <c r="I80" s="104"/>
      <c r="J80" s="104">
        <v>550360</v>
      </c>
      <c r="K80" s="4"/>
      <c r="L80" s="4"/>
    </row>
    <row r="81" spans="1:12" s="2" customFormat="1" ht="18" customHeight="1" x14ac:dyDescent="0.15">
      <c r="A81" s="27" t="s">
        <v>77</v>
      </c>
      <c r="B81" s="104">
        <v>156600</v>
      </c>
      <c r="C81" s="103">
        <v>201600</v>
      </c>
      <c r="D81" s="104"/>
      <c r="E81" s="104"/>
      <c r="F81" s="104"/>
      <c r="G81" s="114"/>
      <c r="H81" s="104"/>
      <c r="I81" s="104"/>
      <c r="J81" s="104">
        <v>201600</v>
      </c>
      <c r="K81" s="4"/>
      <c r="L81" s="4"/>
    </row>
    <row r="82" spans="1:12" s="2" customFormat="1" ht="18" customHeight="1" x14ac:dyDescent="0.15">
      <c r="A82" s="27" t="s">
        <v>87</v>
      </c>
      <c r="B82" s="104">
        <v>108000</v>
      </c>
      <c r="C82" s="103">
        <v>108000</v>
      </c>
      <c r="D82" s="104"/>
      <c r="E82" s="104"/>
      <c r="F82" s="104"/>
      <c r="G82" s="114"/>
      <c r="H82" s="104"/>
      <c r="I82" s="104"/>
      <c r="J82" s="104">
        <v>108000</v>
      </c>
      <c r="K82" s="4"/>
      <c r="L82" s="4"/>
    </row>
    <row r="83" spans="1:12" s="2" customFormat="1" ht="18" customHeight="1" x14ac:dyDescent="0.15">
      <c r="A83" s="27" t="s">
        <v>88</v>
      </c>
      <c r="B83" s="104">
        <v>0</v>
      </c>
      <c r="C83" s="103">
        <v>0</v>
      </c>
      <c r="D83" s="104"/>
      <c r="E83" s="104"/>
      <c r="F83" s="104"/>
      <c r="G83" s="114"/>
      <c r="H83" s="104"/>
      <c r="I83" s="104"/>
      <c r="J83" s="104">
        <v>0</v>
      </c>
      <c r="K83" s="4"/>
      <c r="L83" s="4"/>
    </row>
    <row r="84" spans="1:12" s="2" customFormat="1" ht="18" customHeight="1" x14ac:dyDescent="0.15">
      <c r="A84" s="27" t="s">
        <v>79</v>
      </c>
      <c r="B84" s="104">
        <v>109353</v>
      </c>
      <c r="C84" s="103">
        <v>114213</v>
      </c>
      <c r="D84" s="104"/>
      <c r="E84" s="104"/>
      <c r="F84" s="104"/>
      <c r="G84" s="114"/>
      <c r="H84" s="104"/>
      <c r="I84" s="104"/>
      <c r="J84" s="104">
        <v>114213</v>
      </c>
      <c r="K84" s="4"/>
      <c r="L84" s="4"/>
    </row>
    <row r="85" spans="1:12" s="2" customFormat="1" ht="18" customHeight="1" x14ac:dyDescent="0.15">
      <c r="A85" s="27" t="s">
        <v>62</v>
      </c>
      <c r="B85" s="104">
        <v>125296</v>
      </c>
      <c r="C85" s="103">
        <v>215843</v>
      </c>
      <c r="D85" s="104"/>
      <c r="E85" s="104"/>
      <c r="F85" s="104"/>
      <c r="G85" s="114"/>
      <c r="H85" s="104"/>
      <c r="I85" s="104"/>
      <c r="J85" s="104">
        <v>215843</v>
      </c>
      <c r="K85" s="4"/>
      <c r="L85" s="4"/>
    </row>
    <row r="86" spans="1:12" s="2" customFormat="1" ht="18" customHeight="1" x14ac:dyDescent="0.15">
      <c r="A86" s="25" t="s">
        <v>81</v>
      </c>
      <c r="B86" s="109">
        <v>0</v>
      </c>
      <c r="C86" s="115">
        <v>0</v>
      </c>
      <c r="D86" s="109"/>
      <c r="E86" s="109"/>
      <c r="F86" s="109"/>
      <c r="G86" s="114"/>
      <c r="H86" s="109"/>
      <c r="I86" s="109"/>
      <c r="J86" s="109">
        <v>0</v>
      </c>
      <c r="K86" s="4"/>
      <c r="L86" s="4"/>
    </row>
    <row r="87" spans="1:12" s="2" customFormat="1" ht="18" customHeight="1" x14ac:dyDescent="0.15">
      <c r="A87" s="27" t="s">
        <v>42</v>
      </c>
      <c r="B87" s="102">
        <v>63001751</v>
      </c>
      <c r="C87" s="102">
        <v>69220008</v>
      </c>
      <c r="D87" s="102">
        <v>9269330</v>
      </c>
      <c r="E87" s="102">
        <v>33437813</v>
      </c>
      <c r="F87" s="102">
        <v>150000</v>
      </c>
      <c r="G87" s="102"/>
      <c r="H87" s="102">
        <v>14395427</v>
      </c>
      <c r="I87" s="102">
        <v>5572969</v>
      </c>
      <c r="J87" s="102">
        <v>6394469</v>
      </c>
      <c r="K87" s="4">
        <v>69220008</v>
      </c>
      <c r="L87" s="4"/>
    </row>
    <row r="88" spans="1:12" s="2" customFormat="1" ht="18" customHeight="1" x14ac:dyDescent="0.15">
      <c r="A88" s="74" t="s">
        <v>169</v>
      </c>
      <c r="B88" s="102">
        <v>-3329171</v>
      </c>
      <c r="C88" s="102">
        <v>-5389028</v>
      </c>
      <c r="D88" s="102">
        <v>-8944330</v>
      </c>
      <c r="E88" s="102">
        <v>-10726913</v>
      </c>
      <c r="F88" s="102">
        <v>1350000</v>
      </c>
      <c r="G88" s="102"/>
      <c r="H88" s="102">
        <v>16599653</v>
      </c>
      <c r="I88" s="102">
        <v>-5572969</v>
      </c>
      <c r="J88" s="102">
        <v>1905531</v>
      </c>
      <c r="K88" s="4">
        <v>-5389028</v>
      </c>
      <c r="L88" s="4"/>
    </row>
    <row r="89" spans="1:12" s="2" customFormat="1" ht="18" customHeight="1" x14ac:dyDescent="0.15">
      <c r="A89" s="72" t="s">
        <v>170</v>
      </c>
      <c r="B89" s="102">
        <v>0</v>
      </c>
      <c r="C89" s="102"/>
      <c r="D89" s="102">
        <v>0</v>
      </c>
      <c r="E89" s="102">
        <v>0</v>
      </c>
      <c r="F89" s="102">
        <v>0</v>
      </c>
      <c r="G89" s="102"/>
      <c r="H89" s="102">
        <v>0</v>
      </c>
      <c r="I89" s="102">
        <v>0</v>
      </c>
      <c r="J89" s="102">
        <v>0</v>
      </c>
      <c r="K89" s="4"/>
      <c r="L89" s="4"/>
    </row>
    <row r="90" spans="1:12" s="2" customFormat="1" ht="18" customHeight="1" x14ac:dyDescent="0.15">
      <c r="A90" s="27" t="s">
        <v>191</v>
      </c>
      <c r="B90" s="116">
        <v>-3329171</v>
      </c>
      <c r="C90" s="116">
        <v>-5389028</v>
      </c>
      <c r="D90" s="102">
        <v>-8944330</v>
      </c>
      <c r="E90" s="102">
        <v>-10726913</v>
      </c>
      <c r="F90" s="102">
        <v>1350000</v>
      </c>
      <c r="G90" s="102"/>
      <c r="H90" s="102">
        <v>16599653</v>
      </c>
      <c r="I90" s="102">
        <v>-5572969</v>
      </c>
      <c r="J90" s="102">
        <v>1905531</v>
      </c>
      <c r="K90" s="4">
        <v>-5389028</v>
      </c>
      <c r="L90" s="4"/>
    </row>
    <row r="91" spans="1:12" s="2" customFormat="1" ht="18" customHeight="1" x14ac:dyDescent="0.15">
      <c r="A91" s="28" t="s">
        <v>89</v>
      </c>
      <c r="B91" s="101"/>
      <c r="C91" s="101"/>
      <c r="D91" s="101"/>
      <c r="E91" s="101"/>
      <c r="F91" s="101"/>
      <c r="G91" s="102"/>
      <c r="H91" s="101"/>
      <c r="I91" s="101"/>
      <c r="J91" s="101"/>
      <c r="K91" s="4"/>
      <c r="L91" s="4"/>
    </row>
    <row r="92" spans="1:12" s="2" customFormat="1" ht="18" customHeight="1" x14ac:dyDescent="0.15">
      <c r="A92" s="28" t="s">
        <v>90</v>
      </c>
      <c r="B92" s="109"/>
      <c r="C92" s="109"/>
      <c r="D92" s="109"/>
      <c r="E92" s="109"/>
      <c r="F92" s="109"/>
      <c r="G92" s="102"/>
      <c r="H92" s="109"/>
      <c r="I92" s="109"/>
      <c r="J92" s="109"/>
      <c r="K92" s="4"/>
      <c r="L92" s="4"/>
    </row>
    <row r="93" spans="1:12" s="2" customFormat="1" ht="18" customHeight="1" x14ac:dyDescent="0.15">
      <c r="A93" s="28" t="s">
        <v>43</v>
      </c>
      <c r="B93" s="102"/>
      <c r="C93" s="102"/>
      <c r="D93" s="102">
        <v>0</v>
      </c>
      <c r="E93" s="102">
        <v>0</v>
      </c>
      <c r="F93" s="102">
        <v>0</v>
      </c>
      <c r="G93" s="102"/>
      <c r="H93" s="102">
        <v>0</v>
      </c>
      <c r="I93" s="102">
        <v>0</v>
      </c>
      <c r="J93" s="102">
        <v>0</v>
      </c>
      <c r="K93" s="4"/>
      <c r="L93" s="4"/>
    </row>
    <row r="94" spans="1:12" s="2" customFormat="1" ht="18" customHeight="1" x14ac:dyDescent="0.15">
      <c r="A94" s="27" t="s">
        <v>91</v>
      </c>
      <c r="B94" s="102"/>
      <c r="C94" s="102"/>
      <c r="D94" s="102"/>
      <c r="E94" s="102"/>
      <c r="F94" s="102"/>
      <c r="G94" s="102"/>
      <c r="H94" s="102"/>
      <c r="I94" s="102"/>
      <c r="J94" s="102"/>
      <c r="K94" s="4"/>
      <c r="L94" s="4"/>
    </row>
    <row r="95" spans="1:12" s="2" customFormat="1" ht="18" customHeight="1" x14ac:dyDescent="0.15">
      <c r="A95" s="27" t="s">
        <v>93</v>
      </c>
      <c r="B95" s="102"/>
      <c r="C95" s="102"/>
      <c r="D95" s="102">
        <v>0</v>
      </c>
      <c r="E95" s="102">
        <v>0</v>
      </c>
      <c r="F95" s="102">
        <v>0</v>
      </c>
      <c r="G95" s="102"/>
      <c r="H95" s="102">
        <v>0</v>
      </c>
      <c r="I95" s="102">
        <v>0</v>
      </c>
      <c r="J95" s="102">
        <v>0</v>
      </c>
      <c r="K95" s="4"/>
      <c r="L95" s="4"/>
    </row>
    <row r="96" spans="1:12" s="2" customFormat="1" ht="18" customHeight="1" x14ac:dyDescent="0.15">
      <c r="A96" s="27" t="s">
        <v>102</v>
      </c>
      <c r="B96" s="102">
        <v>0</v>
      </c>
      <c r="C96" s="102">
        <v>0</v>
      </c>
      <c r="D96" s="102">
        <v>0</v>
      </c>
      <c r="E96" s="102">
        <v>0</v>
      </c>
      <c r="F96" s="102">
        <v>0</v>
      </c>
      <c r="G96" s="102"/>
      <c r="H96" s="102">
        <v>0</v>
      </c>
      <c r="I96" s="102">
        <v>0</v>
      </c>
      <c r="J96" s="102">
        <v>0</v>
      </c>
      <c r="K96" s="4"/>
      <c r="L96" s="4"/>
    </row>
    <row r="97" spans="1:17" s="2" customFormat="1" ht="18" customHeight="1" x14ac:dyDescent="0.15">
      <c r="A97" s="27" t="s">
        <v>92</v>
      </c>
      <c r="B97" s="102">
        <v>-3329171</v>
      </c>
      <c r="C97" s="102">
        <v>-5389028</v>
      </c>
      <c r="D97" s="102">
        <v>-8944330</v>
      </c>
      <c r="E97" s="102">
        <v>-10726913</v>
      </c>
      <c r="F97" s="102">
        <v>1350000</v>
      </c>
      <c r="G97" s="102"/>
      <c r="H97" s="102">
        <v>16599653</v>
      </c>
      <c r="I97" s="102">
        <v>-5572969</v>
      </c>
      <c r="J97" s="102">
        <v>1905531</v>
      </c>
      <c r="K97" s="4">
        <v>-5389028</v>
      </c>
      <c r="L97" s="4"/>
    </row>
    <row r="98" spans="1:17" s="2" customFormat="1" ht="18" customHeight="1" x14ac:dyDescent="0.15">
      <c r="A98" s="28" t="s">
        <v>94</v>
      </c>
      <c r="B98" s="102">
        <v>128647536</v>
      </c>
      <c r="C98" s="102">
        <v>118369997</v>
      </c>
      <c r="D98" s="102"/>
      <c r="E98" s="102"/>
      <c r="F98" s="102"/>
      <c r="G98" s="102"/>
      <c r="H98" s="102"/>
      <c r="I98" s="102"/>
      <c r="J98" s="102"/>
      <c r="K98" s="4"/>
      <c r="L98" s="4"/>
    </row>
    <row r="99" spans="1:17" s="2" customFormat="1" ht="18" customHeight="1" x14ac:dyDescent="0.15">
      <c r="A99" s="28" t="s">
        <v>95</v>
      </c>
      <c r="B99" s="102">
        <v>125318365</v>
      </c>
      <c r="C99" s="102">
        <f>C98+C97</f>
        <v>112980969</v>
      </c>
      <c r="D99" s="102"/>
      <c r="E99" s="102"/>
      <c r="F99" s="102"/>
      <c r="G99" s="102"/>
      <c r="H99" s="102"/>
      <c r="I99" s="102"/>
      <c r="J99" s="102"/>
      <c r="K99" s="4"/>
      <c r="L99" s="4"/>
    </row>
    <row r="100" spans="1:17" s="2" customFormat="1" ht="18" customHeight="1" x14ac:dyDescent="0.15">
      <c r="A100" s="27" t="s">
        <v>96</v>
      </c>
      <c r="B100" s="101"/>
      <c r="C100" s="101"/>
      <c r="D100" s="101"/>
      <c r="E100" s="101"/>
      <c r="F100" s="101"/>
      <c r="G100" s="102"/>
      <c r="H100" s="101"/>
      <c r="I100" s="101"/>
      <c r="J100" s="101"/>
      <c r="K100" s="4"/>
      <c r="L100" s="4"/>
    </row>
    <row r="101" spans="1:17" s="2" customFormat="1" ht="18" customHeight="1" x14ac:dyDescent="0.15">
      <c r="A101" s="27" t="s">
        <v>99</v>
      </c>
      <c r="B101" s="104">
        <v>14760200</v>
      </c>
      <c r="C101" s="104">
        <v>14710300</v>
      </c>
      <c r="D101" s="104"/>
      <c r="E101" s="104">
        <v>14710300</v>
      </c>
      <c r="F101" s="104"/>
      <c r="G101" s="102"/>
      <c r="H101" s="104"/>
      <c r="I101" s="104"/>
      <c r="J101" s="104"/>
      <c r="K101" s="4"/>
      <c r="L101" s="4"/>
    </row>
    <row r="102" spans="1:17" s="2" customFormat="1" ht="18" customHeight="1" x14ac:dyDescent="0.15">
      <c r="A102" s="27" t="s">
        <v>103</v>
      </c>
      <c r="B102" s="104">
        <v>14760200</v>
      </c>
      <c r="C102" s="104">
        <v>14710300</v>
      </c>
      <c r="D102" s="104"/>
      <c r="E102" s="104">
        <v>14710300</v>
      </c>
      <c r="F102" s="104"/>
      <c r="G102" s="102"/>
      <c r="H102" s="104"/>
      <c r="I102" s="104"/>
      <c r="J102" s="104"/>
      <c r="K102" s="4"/>
      <c r="L102" s="4"/>
    </row>
    <row r="103" spans="1:17" s="2" customFormat="1" ht="18" customHeight="1" x14ac:dyDescent="0.15">
      <c r="A103" s="27" t="s">
        <v>100</v>
      </c>
      <c r="B103" s="117">
        <v>-14760200</v>
      </c>
      <c r="C103" s="117">
        <v>-14710300</v>
      </c>
      <c r="D103" s="104"/>
      <c r="E103" s="117">
        <v>-14710300</v>
      </c>
      <c r="F103" s="104"/>
      <c r="G103" s="102"/>
      <c r="H103" s="104"/>
      <c r="I103" s="104"/>
      <c r="J103" s="104"/>
      <c r="K103" s="4"/>
      <c r="L103" s="4"/>
    </row>
    <row r="104" spans="1:17" s="2" customFormat="1" ht="18" customHeight="1" x14ac:dyDescent="0.15">
      <c r="A104" s="27" t="s">
        <v>101</v>
      </c>
      <c r="B104" s="117">
        <v>-14760200</v>
      </c>
      <c r="C104" s="117">
        <v>-14710300</v>
      </c>
      <c r="D104" s="109"/>
      <c r="E104" s="118">
        <v>-14710300</v>
      </c>
      <c r="F104" s="109"/>
      <c r="G104" s="102"/>
      <c r="H104" s="109"/>
      <c r="I104" s="109"/>
      <c r="J104" s="109"/>
      <c r="K104" s="4"/>
      <c r="L104" s="4"/>
    </row>
    <row r="105" spans="1:17" s="2" customFormat="1" ht="18" customHeight="1" x14ac:dyDescent="0.15">
      <c r="A105" s="27" t="s">
        <v>97</v>
      </c>
      <c r="B105" s="102">
        <v>0</v>
      </c>
      <c r="C105" s="102">
        <v>0</v>
      </c>
      <c r="D105" s="102"/>
      <c r="E105" s="102"/>
      <c r="F105" s="102"/>
      <c r="G105" s="102"/>
      <c r="H105" s="102"/>
      <c r="I105" s="102"/>
      <c r="J105" s="102"/>
      <c r="K105" s="4"/>
      <c r="L105" s="4"/>
    </row>
    <row r="106" spans="1:17" s="2" customFormat="1" ht="18" customHeight="1" x14ac:dyDescent="0.15">
      <c r="A106" s="27" t="s">
        <v>104</v>
      </c>
      <c r="B106" s="102">
        <v>0</v>
      </c>
      <c r="C106" s="102">
        <v>0</v>
      </c>
      <c r="D106" s="102"/>
      <c r="E106" s="102"/>
      <c r="F106" s="102"/>
      <c r="G106" s="102"/>
      <c r="H106" s="102"/>
      <c r="I106" s="102"/>
      <c r="J106" s="102"/>
      <c r="K106" s="4"/>
      <c r="L106" s="4"/>
    </row>
    <row r="107" spans="1:17" s="2" customFormat="1" ht="18" customHeight="1" x14ac:dyDescent="0.15">
      <c r="A107" s="27" t="s">
        <v>105</v>
      </c>
      <c r="B107" s="102">
        <v>0</v>
      </c>
      <c r="C107" s="102">
        <v>0</v>
      </c>
      <c r="D107" s="102"/>
      <c r="E107" s="102"/>
      <c r="F107" s="102"/>
      <c r="G107" s="102"/>
      <c r="H107" s="102"/>
      <c r="I107" s="102"/>
      <c r="J107" s="102"/>
      <c r="K107" s="4"/>
      <c r="L107" s="4"/>
    </row>
    <row r="108" spans="1:17" s="2" customFormat="1" ht="18" customHeight="1" x14ac:dyDescent="0.15">
      <c r="A108" s="25" t="s">
        <v>98</v>
      </c>
      <c r="B108" s="102">
        <v>125318365</v>
      </c>
      <c r="C108" s="102">
        <f>C99</f>
        <v>112980969</v>
      </c>
      <c r="D108" s="102"/>
      <c r="E108" s="102"/>
      <c r="F108" s="102"/>
      <c r="G108" s="102"/>
      <c r="H108" s="102"/>
      <c r="I108" s="102"/>
      <c r="J108" s="102"/>
      <c r="K108" s="4">
        <v>0</v>
      </c>
      <c r="L108" s="4"/>
    </row>
    <row r="109" spans="1:17" s="2" customFormat="1" ht="14.25" customHeight="1" x14ac:dyDescent="0.15">
      <c r="A109" s="2" t="s">
        <v>39</v>
      </c>
      <c r="K109" s="4"/>
      <c r="L109" s="9" t="s">
        <v>4</v>
      </c>
      <c r="M109" s="10" t="s">
        <v>13</v>
      </c>
      <c r="O109" s="2" t="s">
        <v>16</v>
      </c>
      <c r="P109" s="5"/>
    </row>
    <row r="110" spans="1:17" s="2" customFormat="1" ht="14.25" customHeight="1" x14ac:dyDescent="0.15">
      <c r="A110" s="2" t="s">
        <v>116</v>
      </c>
      <c r="K110" s="4"/>
      <c r="L110" s="67" t="s">
        <v>130</v>
      </c>
      <c r="M110" s="12">
        <v>23150000</v>
      </c>
      <c r="N110" s="13"/>
      <c r="O110" s="5" t="s">
        <v>127</v>
      </c>
      <c r="P110" s="14">
        <v>0.91</v>
      </c>
      <c r="Q110" s="15" t="s">
        <v>16</v>
      </c>
    </row>
    <row r="111" spans="1:17" s="2" customFormat="1" ht="14.25" customHeight="1" x14ac:dyDescent="0.15">
      <c r="K111" s="4"/>
      <c r="L111" s="11" t="s">
        <v>113</v>
      </c>
      <c r="M111" s="12"/>
      <c r="N111" s="13"/>
      <c r="O111" s="5"/>
      <c r="P111" s="14"/>
      <c r="Q111" s="15"/>
    </row>
    <row r="112" spans="1:17" s="2" customFormat="1" ht="14.25" customHeight="1" x14ac:dyDescent="0.15">
      <c r="K112" s="4"/>
      <c r="L112" s="11" t="s">
        <v>17</v>
      </c>
      <c r="M112" s="12">
        <v>3687200</v>
      </c>
      <c r="N112" s="13"/>
      <c r="O112" s="5" t="s">
        <v>14</v>
      </c>
      <c r="P112" s="14">
        <v>0.09</v>
      </c>
      <c r="Q112" s="15" t="s">
        <v>34</v>
      </c>
    </row>
    <row r="113" spans="11:17" s="2" customFormat="1" ht="14.25" customHeight="1" x14ac:dyDescent="0.15">
      <c r="K113" s="4"/>
      <c r="L113" s="11" t="s">
        <v>20</v>
      </c>
      <c r="M113" s="12">
        <v>1519900</v>
      </c>
      <c r="N113" s="13"/>
      <c r="O113" s="5"/>
      <c r="Q113" s="15"/>
    </row>
    <row r="114" spans="11:17" s="2" customFormat="1" ht="14.25" customHeight="1" x14ac:dyDescent="0.15">
      <c r="K114" s="4"/>
      <c r="L114" s="11" t="s">
        <v>5</v>
      </c>
      <c r="M114" s="12">
        <v>1063380</v>
      </c>
      <c r="N114" s="13"/>
      <c r="O114" s="16"/>
      <c r="Q114" s="15" t="s">
        <v>128</v>
      </c>
    </row>
    <row r="115" spans="11:17" s="2" customFormat="1" ht="14.25" customHeight="1" x14ac:dyDescent="0.15">
      <c r="K115" s="4"/>
      <c r="L115" s="11" t="s">
        <v>6</v>
      </c>
      <c r="M115" s="12">
        <v>4430420</v>
      </c>
      <c r="N115" s="13"/>
      <c r="O115" s="16"/>
      <c r="P115" s="16"/>
      <c r="Q115" s="16"/>
    </row>
    <row r="116" spans="11:17" s="2" customFormat="1" ht="14.25" customHeight="1" x14ac:dyDescent="0.15">
      <c r="K116" s="4"/>
      <c r="L116" s="11" t="s">
        <v>7</v>
      </c>
      <c r="M116" s="12">
        <v>90000</v>
      </c>
      <c r="N116" s="13"/>
      <c r="O116" s="16"/>
      <c r="P116" s="16"/>
      <c r="Q116" s="16"/>
    </row>
    <row r="117" spans="11:17" s="2" customFormat="1" ht="14.25" customHeight="1" x14ac:dyDescent="0.15">
      <c r="K117" s="4"/>
      <c r="L117" s="11" t="s">
        <v>8</v>
      </c>
      <c r="M117" s="12">
        <v>230000</v>
      </c>
      <c r="N117" s="13"/>
      <c r="O117" s="16"/>
      <c r="P117" s="16"/>
      <c r="Q117" s="16"/>
    </row>
    <row r="118" spans="11:17" s="2" customFormat="1" ht="14.25" customHeight="1" x14ac:dyDescent="0.15">
      <c r="K118" s="4"/>
      <c r="L118" s="11" t="s">
        <v>21</v>
      </c>
      <c r="M118" s="12">
        <v>310000</v>
      </c>
      <c r="N118" s="13"/>
      <c r="O118" s="16"/>
      <c r="P118" s="16"/>
      <c r="Q118" s="16"/>
    </row>
    <row r="119" spans="11:17" s="2" customFormat="1" ht="14.25" customHeight="1" x14ac:dyDescent="0.15">
      <c r="K119" s="4"/>
      <c r="L119" s="11" t="s">
        <v>9</v>
      </c>
      <c r="M119" s="12">
        <v>920000</v>
      </c>
      <c r="N119" s="13"/>
      <c r="O119" s="16"/>
      <c r="P119" s="16"/>
      <c r="Q119" s="16"/>
    </row>
    <row r="120" spans="11:17" s="2" customFormat="1" ht="14.25" customHeight="1" x14ac:dyDescent="0.15">
      <c r="K120" s="4" t="s">
        <v>19</v>
      </c>
      <c r="L120" s="11" t="s">
        <v>22</v>
      </c>
      <c r="M120" s="12">
        <v>295200</v>
      </c>
      <c r="N120" s="13"/>
      <c r="O120" s="16"/>
      <c r="P120" s="16"/>
      <c r="Q120" s="16"/>
    </row>
    <row r="121" spans="11:17" s="2" customFormat="1" ht="14.25" customHeight="1" x14ac:dyDescent="0.15">
      <c r="K121" s="4"/>
      <c r="L121" s="11" t="s">
        <v>23</v>
      </c>
      <c r="M121" s="12">
        <v>690000</v>
      </c>
      <c r="N121" s="13"/>
      <c r="O121" s="16"/>
      <c r="P121" s="16"/>
      <c r="Q121" s="16"/>
    </row>
    <row r="122" spans="11:17" s="2" customFormat="1" ht="14.25" customHeight="1" x14ac:dyDescent="0.15">
      <c r="K122" s="4"/>
      <c r="L122" s="11" t="s">
        <v>10</v>
      </c>
      <c r="M122" s="12"/>
      <c r="N122" s="13"/>
      <c r="O122" s="16"/>
      <c r="P122" s="16"/>
      <c r="Q122" s="16"/>
    </row>
    <row r="123" spans="11:17" s="2" customFormat="1" ht="14.25" customHeight="1" x14ac:dyDescent="0.15">
      <c r="K123" s="4"/>
      <c r="L123" s="11" t="s">
        <v>24</v>
      </c>
      <c r="M123" s="12">
        <v>400000</v>
      </c>
      <c r="N123" s="13"/>
      <c r="O123" s="16"/>
      <c r="P123" s="16"/>
      <c r="Q123" s="16"/>
    </row>
    <row r="124" spans="11:17" s="2" customFormat="1" ht="14.25" customHeight="1" x14ac:dyDescent="0.15">
      <c r="K124" s="4"/>
      <c r="L124" s="11" t="s">
        <v>25</v>
      </c>
      <c r="M124" s="12">
        <v>495500</v>
      </c>
      <c r="N124" s="13"/>
      <c r="O124" s="16"/>
      <c r="P124" s="16"/>
      <c r="Q124" s="16"/>
    </row>
    <row r="125" spans="11:17" s="2" customFormat="1" ht="14.25" customHeight="1" x14ac:dyDescent="0.15">
      <c r="K125" s="4" t="s">
        <v>32</v>
      </c>
      <c r="L125" s="11" t="s">
        <v>33</v>
      </c>
      <c r="M125" s="12">
        <v>200000</v>
      </c>
      <c r="N125" s="13"/>
      <c r="O125" s="16"/>
      <c r="P125" s="16"/>
      <c r="Q125" s="16"/>
    </row>
    <row r="126" spans="11:17" s="2" customFormat="1" ht="14.25" customHeight="1" x14ac:dyDescent="0.15">
      <c r="K126" s="4"/>
      <c r="L126" s="11" t="s">
        <v>119</v>
      </c>
      <c r="M126" s="12">
        <v>550360</v>
      </c>
      <c r="N126" s="13"/>
      <c r="O126" s="16"/>
      <c r="P126" s="16"/>
      <c r="Q126" s="16"/>
    </row>
    <row r="127" spans="11:17" s="2" customFormat="1" ht="14.25" customHeight="1" x14ac:dyDescent="0.15">
      <c r="K127" s="4"/>
      <c r="L127" s="11" t="s">
        <v>31</v>
      </c>
      <c r="M127" s="12">
        <v>266000</v>
      </c>
      <c r="N127" s="13"/>
      <c r="O127" s="16"/>
      <c r="P127" s="16"/>
      <c r="Q127" s="16"/>
    </row>
    <row r="128" spans="11:17" s="2" customFormat="1" ht="14.25" customHeight="1" x14ac:dyDescent="0.15">
      <c r="K128" s="4"/>
      <c r="L128" s="11" t="s">
        <v>26</v>
      </c>
      <c r="M128" s="12">
        <v>2240000</v>
      </c>
      <c r="N128" s="13"/>
      <c r="O128" s="16"/>
      <c r="P128" s="16"/>
      <c r="Q128" s="16"/>
    </row>
    <row r="129" spans="11:17" s="2" customFormat="1" ht="14.25" customHeight="1" x14ac:dyDescent="0.15">
      <c r="K129" s="4">
        <v>6394469</v>
      </c>
      <c r="L129" s="11" t="s">
        <v>27</v>
      </c>
      <c r="M129" s="12">
        <v>1269036</v>
      </c>
      <c r="N129" s="13"/>
      <c r="O129" s="16"/>
      <c r="P129" s="16"/>
      <c r="Q129" s="16"/>
    </row>
    <row r="130" spans="11:17" s="2" customFormat="1" ht="14.25" customHeight="1" x14ac:dyDescent="0.15">
      <c r="K130" s="4"/>
      <c r="L130" s="11" t="s">
        <v>28</v>
      </c>
      <c r="M130" s="12">
        <v>1200000</v>
      </c>
      <c r="N130" s="13"/>
      <c r="O130" s="16"/>
      <c r="P130" s="16"/>
      <c r="Q130" s="16"/>
    </row>
    <row r="131" spans="11:17" s="2" customFormat="1" ht="14.25" customHeight="1" x14ac:dyDescent="0.15">
      <c r="K131" s="4"/>
      <c r="L131" s="11" t="s">
        <v>11</v>
      </c>
      <c r="M131" s="12"/>
      <c r="N131" s="13"/>
      <c r="O131" s="16"/>
      <c r="P131" s="16"/>
      <c r="Q131" s="16"/>
    </row>
    <row r="132" spans="11:17" s="2" customFormat="1" ht="14.25" customHeight="1" x14ac:dyDescent="0.15">
      <c r="K132" s="4"/>
      <c r="L132" s="11" t="s">
        <v>114</v>
      </c>
      <c r="M132" s="12">
        <v>2398255</v>
      </c>
      <c r="N132" s="13"/>
      <c r="O132" s="16"/>
      <c r="P132" s="16"/>
      <c r="Q132" s="16"/>
    </row>
    <row r="133" spans="11:17" s="2" customFormat="1" ht="14.25" customHeight="1" x14ac:dyDescent="0.15">
      <c r="K133" s="4"/>
      <c r="L133" s="11" t="s">
        <v>12</v>
      </c>
      <c r="M133" s="12">
        <v>0</v>
      </c>
      <c r="N133" s="13"/>
      <c r="O133" s="16"/>
      <c r="P133" s="16"/>
      <c r="Q133" s="16"/>
    </row>
    <row r="134" spans="11:17" s="2" customFormat="1" ht="15.75" customHeight="1" x14ac:dyDescent="0.15">
      <c r="K134" s="4"/>
      <c r="L134" s="17" t="s">
        <v>15</v>
      </c>
      <c r="M134" s="18">
        <v>45405251</v>
      </c>
      <c r="N134" s="19"/>
      <c r="O134" s="20"/>
      <c r="P134" s="16"/>
      <c r="Q134" s="16"/>
    </row>
    <row r="135" spans="11:17" s="2" customFormat="1" ht="15.75" customHeight="1" x14ac:dyDescent="0.15">
      <c r="K135" s="4"/>
      <c r="L135" s="21"/>
      <c r="M135" s="16"/>
      <c r="N135" s="16"/>
      <c r="O135" s="16"/>
      <c r="P135" s="16"/>
      <c r="Q135" s="16"/>
    </row>
    <row r="136" spans="11:17" s="2" customFormat="1" ht="15.75" customHeight="1" x14ac:dyDescent="0.15">
      <c r="K136" s="4"/>
      <c r="L136" s="21"/>
      <c r="M136" s="16"/>
      <c r="N136" s="16"/>
      <c r="O136" s="16"/>
      <c r="P136" s="16"/>
      <c r="Q136" s="16"/>
    </row>
    <row r="137" spans="11:17" s="2" customFormat="1" ht="15.75" customHeight="1" x14ac:dyDescent="0.15">
      <c r="K137" s="4"/>
      <c r="L137" s="21"/>
      <c r="M137" s="16"/>
      <c r="N137" s="16"/>
      <c r="O137" s="16"/>
      <c r="P137" s="16"/>
      <c r="Q137" s="16"/>
    </row>
    <row r="138" spans="11:17" s="2" customFormat="1" ht="15.75" customHeight="1" x14ac:dyDescent="0.15">
      <c r="K138" s="4"/>
      <c r="L138" s="21"/>
      <c r="M138" s="16"/>
      <c r="N138" s="16"/>
      <c r="O138" s="16"/>
      <c r="P138" s="16"/>
      <c r="Q138" s="16"/>
    </row>
    <row r="139" spans="11:17" s="2" customFormat="1" ht="15.75" customHeight="1" x14ac:dyDescent="0.15">
      <c r="K139" s="4"/>
      <c r="L139" s="21"/>
      <c r="M139" s="16"/>
      <c r="N139" s="16"/>
      <c r="O139" s="16"/>
      <c r="P139" s="16"/>
      <c r="Q139" s="16"/>
    </row>
    <row r="140" spans="11:17" s="2" customFormat="1" ht="15.75" customHeight="1" x14ac:dyDescent="0.15">
      <c r="K140" s="4"/>
      <c r="L140" s="21"/>
      <c r="M140" s="16"/>
      <c r="N140" s="16"/>
      <c r="O140" s="16"/>
      <c r="P140" s="16"/>
      <c r="Q140" s="16"/>
    </row>
    <row r="141" spans="11:17" s="2" customFormat="1" ht="15.75" customHeight="1" x14ac:dyDescent="0.15">
      <c r="K141" s="4"/>
      <c r="L141" s="21"/>
      <c r="M141" s="16"/>
      <c r="N141" s="16"/>
      <c r="O141" s="16"/>
      <c r="P141" s="16"/>
      <c r="Q141" s="16"/>
    </row>
    <row r="142" spans="11:17" s="2" customFormat="1" ht="15.75" customHeight="1" x14ac:dyDescent="0.15">
      <c r="K142" s="4"/>
      <c r="L142" s="21"/>
      <c r="M142" s="16"/>
      <c r="N142" s="16"/>
      <c r="O142" s="16"/>
      <c r="P142" s="16"/>
      <c r="Q142" s="16"/>
    </row>
    <row r="143" spans="11:17" s="2" customFormat="1" ht="15.75" customHeight="1" x14ac:dyDescent="0.15">
      <c r="K143" s="4"/>
      <c r="L143" s="21"/>
      <c r="M143" s="16"/>
      <c r="N143" s="16"/>
      <c r="O143" s="16"/>
      <c r="P143" s="16"/>
      <c r="Q143" s="16"/>
    </row>
    <row r="144" spans="11:17" s="2" customFormat="1" ht="15.75" customHeight="1" x14ac:dyDescent="0.15">
      <c r="K144" s="4"/>
      <c r="L144" s="21"/>
      <c r="M144" s="16"/>
      <c r="N144" s="16"/>
      <c r="O144" s="16"/>
      <c r="P144" s="16"/>
      <c r="Q144" s="16"/>
    </row>
    <row r="145" spans="11:17" s="2" customFormat="1" ht="15.75" customHeight="1" x14ac:dyDescent="0.15">
      <c r="K145" s="4"/>
      <c r="L145" s="21"/>
      <c r="M145" s="16"/>
      <c r="N145" s="16"/>
      <c r="O145" s="16"/>
      <c r="P145" s="16"/>
      <c r="Q145" s="16"/>
    </row>
    <row r="146" spans="11:17" s="2" customFormat="1" ht="15.75" customHeight="1" x14ac:dyDescent="0.15">
      <c r="K146" s="4"/>
      <c r="L146" s="21"/>
      <c r="M146" s="16"/>
      <c r="N146" s="16"/>
      <c r="O146" s="16"/>
      <c r="P146" s="16"/>
      <c r="Q146" s="16"/>
    </row>
    <row r="147" spans="11:17" s="2" customFormat="1" ht="15.75" customHeight="1" x14ac:dyDescent="0.15">
      <c r="K147" s="4"/>
      <c r="L147" s="21"/>
      <c r="M147" s="16"/>
      <c r="N147" s="16"/>
      <c r="O147" s="16"/>
      <c r="P147" s="16"/>
      <c r="Q147" s="16"/>
    </row>
    <row r="148" spans="11:17" s="2" customFormat="1" ht="15.75" customHeight="1" x14ac:dyDescent="0.15">
      <c r="K148" s="4"/>
      <c r="L148" s="21"/>
      <c r="M148" s="16"/>
      <c r="N148" s="16"/>
      <c r="O148" s="16"/>
      <c r="P148" s="16"/>
      <c r="Q148" s="16"/>
    </row>
    <row r="149" spans="11:17" s="2" customFormat="1" ht="15.75" customHeight="1" x14ac:dyDescent="0.15">
      <c r="K149" s="4"/>
      <c r="L149" s="21"/>
      <c r="M149" s="16"/>
      <c r="N149" s="16"/>
      <c r="O149" s="16"/>
      <c r="P149" s="16"/>
      <c r="Q149" s="16"/>
    </row>
    <row r="150" spans="11:17" s="2" customFormat="1" ht="15.75" customHeight="1" x14ac:dyDescent="0.15">
      <c r="K150" s="4"/>
      <c r="L150" s="21"/>
      <c r="M150" s="16"/>
      <c r="N150" s="16"/>
      <c r="O150" s="16"/>
      <c r="P150" s="16"/>
      <c r="Q150" s="16"/>
    </row>
    <row r="151" spans="11:17" s="2" customFormat="1" ht="15.75" customHeight="1" x14ac:dyDescent="0.15">
      <c r="K151" s="4"/>
      <c r="L151" s="21"/>
      <c r="M151" s="16"/>
      <c r="N151" s="16"/>
      <c r="O151" s="16"/>
      <c r="P151" s="16"/>
      <c r="Q151" s="16"/>
    </row>
    <row r="152" spans="11:17" s="2" customFormat="1" ht="15.75" customHeight="1" x14ac:dyDescent="0.15">
      <c r="K152" s="4"/>
      <c r="L152" s="21"/>
      <c r="M152" s="16"/>
      <c r="N152" s="16"/>
      <c r="O152" s="16"/>
      <c r="P152" s="16"/>
      <c r="Q152" s="16"/>
    </row>
    <row r="153" spans="11:17" s="2" customFormat="1" ht="15.75" customHeight="1" x14ac:dyDescent="0.15">
      <c r="K153" s="4">
        <v>69220008</v>
      </c>
      <c r="L153" s="21"/>
      <c r="M153" s="16"/>
      <c r="N153" s="16"/>
      <c r="O153" s="16"/>
      <c r="P153" s="16"/>
      <c r="Q153" s="16"/>
    </row>
    <row r="154" spans="11:17" s="2" customFormat="1" ht="15.75" customHeight="1" x14ac:dyDescent="0.15">
      <c r="K154" s="4"/>
      <c r="L154" s="21"/>
      <c r="M154" s="16"/>
      <c r="N154" s="16"/>
      <c r="O154" s="16"/>
      <c r="P154" s="16"/>
      <c r="Q154" s="16"/>
    </row>
    <row r="155" spans="11:17" s="2" customFormat="1" ht="15.75" customHeight="1" x14ac:dyDescent="0.15">
      <c r="K155" s="4"/>
      <c r="L155" s="21"/>
      <c r="M155" s="16"/>
      <c r="N155" s="16"/>
      <c r="O155" s="16"/>
      <c r="P155" s="16"/>
      <c r="Q155" s="16"/>
    </row>
    <row r="156" spans="11:17" s="2" customFormat="1" ht="15.75" customHeight="1" x14ac:dyDescent="0.15">
      <c r="K156" s="4"/>
      <c r="L156" s="21"/>
      <c r="M156" s="16"/>
      <c r="N156" s="16"/>
      <c r="O156" s="16"/>
      <c r="P156" s="16"/>
      <c r="Q156" s="16"/>
    </row>
    <row r="157" spans="11:17" s="2" customFormat="1" ht="15.75" customHeight="1" x14ac:dyDescent="0.15">
      <c r="K157" s="4"/>
      <c r="L157" s="22"/>
    </row>
    <row r="158" spans="11:17" s="2" customFormat="1" ht="15.75" customHeight="1" x14ac:dyDescent="0.15">
      <c r="K158" s="4"/>
      <c r="L158" s="4"/>
    </row>
    <row r="159" spans="11:17" s="2" customFormat="1" ht="15.75" customHeight="1" x14ac:dyDescent="0.15">
      <c r="K159" s="4"/>
      <c r="L159" s="4"/>
    </row>
    <row r="160" spans="11:17" s="2" customFormat="1" ht="15.75" customHeight="1" x14ac:dyDescent="0.15">
      <c r="K160" s="4"/>
      <c r="L160" s="4"/>
    </row>
    <row r="161" spans="11:12" s="2" customFormat="1" ht="15.75" customHeight="1" x14ac:dyDescent="0.15">
      <c r="K161" s="4"/>
      <c r="L161" s="4"/>
    </row>
    <row r="162" spans="11:12" s="2" customFormat="1" ht="15.75" customHeight="1" x14ac:dyDescent="0.15">
      <c r="K162" s="4"/>
      <c r="L162" s="4"/>
    </row>
    <row r="163" spans="11:12" s="2" customFormat="1" ht="15.75" customHeight="1" x14ac:dyDescent="0.15">
      <c r="K163" s="4"/>
      <c r="L163" s="4"/>
    </row>
    <row r="164" spans="11:12" s="2" customFormat="1" ht="15.75" customHeight="1" x14ac:dyDescent="0.15">
      <c r="K164" s="4"/>
      <c r="L164" s="4"/>
    </row>
    <row r="165" spans="11:12" s="2" customFormat="1" ht="15.75" customHeight="1" x14ac:dyDescent="0.15">
      <c r="K165" s="4"/>
      <c r="L165" s="4"/>
    </row>
    <row r="166" spans="11:12" s="2" customFormat="1" ht="15.75" customHeight="1" x14ac:dyDescent="0.15">
      <c r="K166" s="4">
        <v>0</v>
      </c>
      <c r="L166" s="4"/>
    </row>
    <row r="167" spans="11:12" s="2" customFormat="1" ht="15.75" customHeight="1" x14ac:dyDescent="0.15">
      <c r="K167" s="4"/>
      <c r="L167" s="4"/>
    </row>
    <row r="168" spans="11:12" s="2" customFormat="1" ht="15.75" customHeight="1" x14ac:dyDescent="0.15">
      <c r="K168" s="4"/>
      <c r="L168" s="4"/>
    </row>
    <row r="169" spans="11:12" s="2" customFormat="1" ht="15.75" customHeight="1" x14ac:dyDescent="0.15">
      <c r="K169" s="4"/>
      <c r="L169" s="4"/>
    </row>
    <row r="170" spans="11:12" s="2" customFormat="1" ht="15.75" customHeight="1" x14ac:dyDescent="0.15">
      <c r="K170" s="4"/>
      <c r="L170" s="4"/>
    </row>
    <row r="171" spans="11:12" s="2" customFormat="1" ht="15.75" customHeight="1" x14ac:dyDescent="0.15">
      <c r="K171" s="4"/>
      <c r="L171" s="4"/>
    </row>
    <row r="172" spans="11:12" s="2" customFormat="1" ht="15.75" customHeight="1" x14ac:dyDescent="0.15">
      <c r="K172" s="4"/>
      <c r="L172" s="4"/>
    </row>
    <row r="173" spans="11:12" s="2" customFormat="1" ht="15.75" customHeight="1" x14ac:dyDescent="0.15">
      <c r="K173" s="4"/>
      <c r="L173" s="4"/>
    </row>
    <row r="174" spans="11:12" s="2" customFormat="1" ht="15.75" customHeight="1" x14ac:dyDescent="0.15">
      <c r="K174" s="4"/>
      <c r="L174" s="4"/>
    </row>
    <row r="175" spans="11:12" s="2" customFormat="1" ht="15.75" customHeight="1" x14ac:dyDescent="0.15">
      <c r="K175" s="4"/>
      <c r="L175" s="4"/>
    </row>
    <row r="176" spans="11:12" s="2" customFormat="1" ht="15.75" customHeight="1" x14ac:dyDescent="0.15">
      <c r="K176" s="4"/>
      <c r="L176" s="4"/>
    </row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/>
    <row r="210" spans="1:10" s="2" customFormat="1" x14ac:dyDescent="0.15"/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  <row r="270" spans="1:10" s="2" customFormat="1" x14ac:dyDescent="0.15">
      <c r="A270"/>
      <c r="B270"/>
      <c r="C270"/>
      <c r="D270"/>
      <c r="E270"/>
      <c r="F270"/>
      <c r="G270"/>
      <c r="H270"/>
      <c r="I270"/>
      <c r="J270"/>
    </row>
    <row r="271" spans="1:10" s="2" customFormat="1" x14ac:dyDescent="0.15">
      <c r="A271"/>
      <c r="B271"/>
      <c r="C271"/>
      <c r="D271"/>
      <c r="E271"/>
      <c r="F271"/>
      <c r="G271"/>
      <c r="H271"/>
      <c r="I271"/>
      <c r="J271"/>
    </row>
  </sheetData>
  <mergeCells count="13">
    <mergeCell ref="J59:J60"/>
    <mergeCell ref="A1:J1"/>
    <mergeCell ref="A4:A5"/>
    <mergeCell ref="B4:B5"/>
    <mergeCell ref="C4:C5"/>
    <mergeCell ref="D4:E4"/>
    <mergeCell ref="F4:I4"/>
    <mergeCell ref="J4:J5"/>
    <mergeCell ref="A59:A60"/>
    <mergeCell ref="B59:B60"/>
    <mergeCell ref="C59:C60"/>
    <mergeCell ref="D59:E59"/>
    <mergeCell ref="F59:I59"/>
  </mergeCells>
  <phoneticPr fontId="2"/>
  <printOptions horizontalCentered="1"/>
  <pageMargins left="0.25" right="0.25" top="0.75" bottom="0.75" header="0.3" footer="0.3"/>
  <pageSetup paperSize="9" scale="74" fitToHeight="0" orientation="portrait" r:id="rId1"/>
  <headerFooter>
    <oddHeader xml:space="preserve">&amp;L
</oddHeader>
  </headerFooter>
  <rowBreaks count="1" manualBreakCount="1">
    <brk id="6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FDC1-9B50-458D-B757-70BDDB3CB1EF}">
  <sheetPr>
    <pageSetUpPr fitToPage="1"/>
  </sheetPr>
  <dimension ref="A1:Q269"/>
  <sheetViews>
    <sheetView zoomScaleNormal="100" zoomScalePageLayoutView="55" workbookViewId="0">
      <pane ySplit="5" topLeftCell="A7" activePane="bottomLeft" state="frozen"/>
      <selection pane="bottomLeft" activeCell="L69" sqref="L69"/>
    </sheetView>
  </sheetViews>
  <sheetFormatPr defaultRowHeight="13.5" x14ac:dyDescent="0.15"/>
  <cols>
    <col min="1" max="1" width="27.5" customWidth="1"/>
    <col min="2" max="2" width="15.875" customWidth="1"/>
    <col min="3" max="3" width="14.625" customWidth="1"/>
    <col min="4" max="4" width="13.75" customWidth="1"/>
    <col min="5" max="5" width="15.125" customWidth="1"/>
    <col min="6" max="6" width="11.25" customWidth="1"/>
    <col min="7" max="7" width="14.625" hidden="1" customWidth="1"/>
    <col min="8" max="8" width="12.375" customWidth="1"/>
    <col min="9" max="9" width="13.375" customWidth="1"/>
    <col min="10" max="10" width="12.75" customWidth="1"/>
    <col min="11" max="11" width="20.875" customWidth="1"/>
    <col min="12" max="12" width="18.5" customWidth="1"/>
    <col min="13" max="13" width="14" customWidth="1"/>
    <col min="14" max="14" width="9.75" customWidth="1"/>
    <col min="15" max="15" width="17.5" customWidth="1"/>
    <col min="16" max="16" width="5.5" customWidth="1"/>
  </cols>
  <sheetData>
    <row r="1" spans="1:12" s="2" customFormat="1" ht="15.75" customHeight="1" x14ac:dyDescent="0.15">
      <c r="A1" s="119" t="s">
        <v>188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2" customFormat="1" ht="15.75" customHeight="1" x14ac:dyDescent="0.15">
      <c r="A2" s="1"/>
      <c r="B2" s="1"/>
      <c r="C2" s="1"/>
      <c r="D2" s="64" t="s">
        <v>186</v>
      </c>
      <c r="E2" s="64"/>
      <c r="F2" s="1"/>
      <c r="G2" s="1"/>
      <c r="H2" s="1"/>
      <c r="I2" s="1"/>
      <c r="J2" s="95" t="s">
        <v>189</v>
      </c>
    </row>
    <row r="3" spans="1:12" s="2" customFormat="1" ht="15.75" customHeight="1" x14ac:dyDescent="0.15">
      <c r="C3" s="94" t="s">
        <v>187</v>
      </c>
      <c r="J3" s="3" t="s">
        <v>35</v>
      </c>
      <c r="K3" s="96"/>
    </row>
    <row r="4" spans="1:12" s="2" customFormat="1" ht="18" customHeight="1" x14ac:dyDescent="0.15">
      <c r="A4" s="120" t="s">
        <v>0</v>
      </c>
      <c r="B4" s="122" t="s">
        <v>115</v>
      </c>
      <c r="C4" s="124" t="s">
        <v>3</v>
      </c>
      <c r="D4" s="126" t="s">
        <v>18</v>
      </c>
      <c r="E4" s="127"/>
      <c r="F4" s="128" t="s">
        <v>36</v>
      </c>
      <c r="G4" s="129"/>
      <c r="H4" s="129"/>
      <c r="I4" s="130"/>
      <c r="J4" s="120" t="s">
        <v>1</v>
      </c>
    </row>
    <row r="5" spans="1:12" s="2" customFormat="1" ht="18" customHeight="1" x14ac:dyDescent="0.15">
      <c r="A5" s="121"/>
      <c r="B5" s="123"/>
      <c r="C5" s="125"/>
      <c r="D5" s="23" t="s">
        <v>2</v>
      </c>
      <c r="E5" s="23" t="s">
        <v>37</v>
      </c>
      <c r="F5" s="66" t="s">
        <v>29</v>
      </c>
      <c r="G5" s="65"/>
      <c r="H5" s="23" t="s">
        <v>30</v>
      </c>
      <c r="I5" s="23" t="s">
        <v>38</v>
      </c>
      <c r="J5" s="121"/>
    </row>
    <row r="6" spans="1:12" s="2" customFormat="1" ht="17.25" customHeight="1" x14ac:dyDescent="0.15">
      <c r="A6" s="30" t="s">
        <v>44</v>
      </c>
      <c r="B6" s="35"/>
      <c r="C6" s="57"/>
      <c r="D6" s="36"/>
      <c r="E6" s="36"/>
      <c r="F6" s="36"/>
      <c r="G6" s="37"/>
      <c r="H6" s="36"/>
      <c r="I6" s="36"/>
      <c r="J6" s="36"/>
      <c r="K6" s="4"/>
      <c r="L6" s="4"/>
    </row>
    <row r="7" spans="1:12" s="2" customFormat="1" ht="17.25" customHeight="1" x14ac:dyDescent="0.15">
      <c r="A7" s="26" t="s">
        <v>45</v>
      </c>
      <c r="B7" s="38"/>
      <c r="C7" s="58"/>
      <c r="D7" s="39"/>
      <c r="E7" s="39"/>
      <c r="F7" s="39"/>
      <c r="G7" s="37"/>
      <c r="H7" s="39"/>
      <c r="I7" s="39"/>
      <c r="J7" s="39"/>
      <c r="K7" s="4"/>
      <c r="L7" s="4"/>
    </row>
    <row r="8" spans="1:12" s="2" customFormat="1" ht="17.25" customHeight="1" x14ac:dyDescent="0.15">
      <c r="A8" s="26" t="s">
        <v>57</v>
      </c>
      <c r="B8" s="38"/>
      <c r="C8" s="58"/>
      <c r="D8" s="39"/>
      <c r="E8" s="39"/>
      <c r="F8" s="39"/>
      <c r="G8" s="37"/>
      <c r="H8" s="39"/>
      <c r="I8" s="39"/>
      <c r="J8" s="39"/>
      <c r="K8" s="4"/>
      <c r="L8" s="4"/>
    </row>
    <row r="9" spans="1:12" s="2" customFormat="1" ht="17.25" customHeight="1" x14ac:dyDescent="0.15">
      <c r="A9" s="27" t="s">
        <v>46</v>
      </c>
      <c r="B9" s="41">
        <v>600</v>
      </c>
      <c r="C9" s="59">
        <f>C10</f>
        <v>600</v>
      </c>
      <c r="D9" s="40"/>
      <c r="E9" s="40">
        <f>E10</f>
        <v>600</v>
      </c>
      <c r="F9" s="40"/>
      <c r="G9" s="34"/>
      <c r="H9" s="40"/>
      <c r="I9" s="40"/>
      <c r="J9" s="40"/>
      <c r="K9" s="4">
        <f>SUM(D9:J9)</f>
        <v>600</v>
      </c>
      <c r="L9" s="4"/>
    </row>
    <row r="10" spans="1:12" s="2" customFormat="1" ht="17.25" customHeight="1" x14ac:dyDescent="0.15">
      <c r="A10" s="31" t="s">
        <v>47</v>
      </c>
      <c r="B10" s="42">
        <v>600</v>
      </c>
      <c r="C10" s="58">
        <v>600</v>
      </c>
      <c r="D10" s="39"/>
      <c r="E10" s="39">
        <v>600</v>
      </c>
      <c r="F10" s="39"/>
      <c r="G10" s="37"/>
      <c r="H10" s="39"/>
      <c r="I10" s="39"/>
      <c r="J10" s="39"/>
      <c r="K10" s="4"/>
      <c r="L10" s="4"/>
    </row>
    <row r="11" spans="1:12" s="2" customFormat="1" ht="17.25" customHeight="1" x14ac:dyDescent="0.15">
      <c r="A11" s="27" t="s">
        <v>121</v>
      </c>
      <c r="B11" s="41">
        <v>0</v>
      </c>
      <c r="C11" s="59">
        <f>C12</f>
        <v>0</v>
      </c>
      <c r="D11" s="40"/>
      <c r="E11" s="40">
        <f>E12</f>
        <v>0</v>
      </c>
      <c r="F11" s="40"/>
      <c r="G11" s="34"/>
      <c r="H11" s="40"/>
      <c r="I11" s="40"/>
      <c r="J11" s="40"/>
      <c r="K11" s="4">
        <f>SUM(D11:J11)</f>
        <v>0</v>
      </c>
      <c r="L11" s="4"/>
    </row>
    <row r="12" spans="1:12" s="2" customFormat="1" ht="17.25" customHeight="1" x14ac:dyDescent="0.15">
      <c r="A12" s="31" t="s">
        <v>48</v>
      </c>
      <c r="B12" s="42">
        <v>0</v>
      </c>
      <c r="C12" s="58">
        <v>0</v>
      </c>
      <c r="D12" s="39"/>
      <c r="E12" s="39">
        <v>0</v>
      </c>
      <c r="F12" s="39"/>
      <c r="G12" s="37"/>
      <c r="H12" s="39"/>
      <c r="I12" s="39"/>
      <c r="J12" s="39"/>
      <c r="K12" s="4"/>
      <c r="L12" s="4"/>
    </row>
    <row r="13" spans="1:12" s="2" customFormat="1" ht="17.25" customHeight="1" x14ac:dyDescent="0.15">
      <c r="A13" s="27" t="s">
        <v>122</v>
      </c>
      <c r="B13" s="40">
        <f>SUM(B14:B15)</f>
        <v>39212000</v>
      </c>
      <c r="C13" s="53">
        <f>SUM(C14:C15)</f>
        <v>40888000</v>
      </c>
      <c r="D13" s="40"/>
      <c r="E13" s="40">
        <f t="shared" ref="E13:J13" si="0">SUM(E14:E15)</f>
        <v>8000000</v>
      </c>
      <c r="F13" s="40"/>
      <c r="G13" s="34"/>
      <c r="H13" s="40">
        <f t="shared" si="0"/>
        <v>24888000</v>
      </c>
      <c r="I13" s="40"/>
      <c r="J13" s="40">
        <f t="shared" si="0"/>
        <v>8000000</v>
      </c>
      <c r="K13" s="24">
        <f>SUM(D13:J13)</f>
        <v>40888000</v>
      </c>
      <c r="L13" s="4"/>
    </row>
    <row r="14" spans="1:12" s="2" customFormat="1" ht="17.25" customHeight="1" x14ac:dyDescent="0.15">
      <c r="A14" s="31" t="s">
        <v>106</v>
      </c>
      <c r="B14" s="60">
        <v>38324000</v>
      </c>
      <c r="C14" s="60">
        <v>40000000</v>
      </c>
      <c r="D14" s="39"/>
      <c r="E14" s="39">
        <v>8000000</v>
      </c>
      <c r="F14" s="39"/>
      <c r="G14" s="37"/>
      <c r="H14" s="39">
        <v>24000000</v>
      </c>
      <c r="I14" s="39"/>
      <c r="J14" s="39">
        <v>8000000</v>
      </c>
      <c r="K14" s="4"/>
      <c r="L14" s="4"/>
    </row>
    <row r="15" spans="1:12" s="2" customFormat="1" ht="17.25" customHeight="1" x14ac:dyDescent="0.15">
      <c r="A15" s="31" t="s">
        <v>107</v>
      </c>
      <c r="B15" s="60">
        <v>888000</v>
      </c>
      <c r="C15" s="53">
        <v>888000</v>
      </c>
      <c r="D15" s="39"/>
      <c r="E15" s="39"/>
      <c r="F15" s="39"/>
      <c r="G15" s="37"/>
      <c r="H15" s="39">
        <v>888000</v>
      </c>
      <c r="I15" s="39"/>
      <c r="J15" s="39"/>
      <c r="K15" s="4"/>
      <c r="L15" s="4"/>
    </row>
    <row r="16" spans="1:12" s="2" customFormat="1" ht="17.25" customHeight="1" x14ac:dyDescent="0.15">
      <c r="A16" s="27" t="s">
        <v>123</v>
      </c>
      <c r="B16" s="40">
        <f>SUM(B17:B21)</f>
        <v>4475000</v>
      </c>
      <c r="C16" s="59">
        <f>SUM(C17:C21)</f>
        <v>6610000</v>
      </c>
      <c r="D16" s="40">
        <f t="shared" ref="D16:H16" si="1">SUM(D17:D21)</f>
        <v>575000</v>
      </c>
      <c r="E16" s="40"/>
      <c r="F16" s="40">
        <f t="shared" si="1"/>
        <v>1500000</v>
      </c>
      <c r="G16" s="34"/>
      <c r="H16" s="40">
        <f t="shared" si="1"/>
        <v>4535000</v>
      </c>
      <c r="I16" s="40"/>
      <c r="J16" s="40"/>
      <c r="K16" s="4">
        <f>SUM(D16:J16)</f>
        <v>6610000</v>
      </c>
      <c r="L16" s="4"/>
    </row>
    <row r="17" spans="1:15" s="2" customFormat="1" ht="19.899999999999999" customHeight="1" x14ac:dyDescent="0.15">
      <c r="A17" s="31" t="s">
        <v>49</v>
      </c>
      <c r="B17" s="39">
        <v>100000</v>
      </c>
      <c r="C17" s="53">
        <v>100000</v>
      </c>
      <c r="D17" s="39">
        <v>100000</v>
      </c>
      <c r="E17" s="39"/>
      <c r="F17" s="39"/>
      <c r="G17" s="37"/>
      <c r="H17" s="39"/>
      <c r="I17" s="39"/>
      <c r="J17" s="39"/>
      <c r="K17" s="4"/>
      <c r="L17" s="4"/>
    </row>
    <row r="18" spans="1:15" s="2" customFormat="1" ht="17.25" customHeight="1" x14ac:dyDescent="0.15">
      <c r="A18" s="31" t="s">
        <v>112</v>
      </c>
      <c r="B18" s="39">
        <v>0</v>
      </c>
      <c r="C18" s="54"/>
      <c r="D18" s="39"/>
      <c r="E18" s="39"/>
      <c r="F18" s="39"/>
      <c r="G18" s="37"/>
      <c r="H18" s="39"/>
      <c r="I18" s="39"/>
      <c r="J18" s="39"/>
      <c r="K18" s="4"/>
      <c r="L18" s="4"/>
    </row>
    <row r="19" spans="1:15" s="2" customFormat="1" ht="17.25" customHeight="1" x14ac:dyDescent="0.15">
      <c r="A19" s="31" t="s">
        <v>50</v>
      </c>
      <c r="B19" s="39">
        <v>225000</v>
      </c>
      <c r="C19" s="53">
        <v>475000</v>
      </c>
      <c r="D19" s="39">
        <v>475000</v>
      </c>
      <c r="E19" s="39"/>
      <c r="F19" s="39"/>
      <c r="G19" s="37"/>
      <c r="H19" s="39"/>
      <c r="I19" s="39"/>
      <c r="J19" s="39"/>
      <c r="K19" s="4"/>
      <c r="L19" s="4"/>
    </row>
    <row r="20" spans="1:15" s="2" customFormat="1" ht="17.25" customHeight="1" x14ac:dyDescent="0.15">
      <c r="A20" s="31" t="s">
        <v>51</v>
      </c>
      <c r="B20" s="39">
        <v>1500000</v>
      </c>
      <c r="C20" s="53">
        <v>1500000</v>
      </c>
      <c r="D20" s="39"/>
      <c r="E20" s="39"/>
      <c r="F20" s="39">
        <v>1500000</v>
      </c>
      <c r="G20" s="37"/>
      <c r="H20" s="39"/>
      <c r="I20" s="39"/>
      <c r="J20" s="39"/>
      <c r="K20" s="4"/>
      <c r="L20" s="4"/>
    </row>
    <row r="21" spans="1:15" s="2" customFormat="1" ht="17.25" customHeight="1" x14ac:dyDescent="0.15">
      <c r="A21" s="31" t="s">
        <v>52</v>
      </c>
      <c r="B21" s="39">
        <v>2650000</v>
      </c>
      <c r="C21" s="53">
        <v>4535000</v>
      </c>
      <c r="D21" s="39"/>
      <c r="E21" s="39"/>
      <c r="F21" s="39"/>
      <c r="G21" s="37"/>
      <c r="H21" s="39">
        <v>4535000</v>
      </c>
      <c r="I21" s="39"/>
      <c r="J21" s="39"/>
      <c r="K21" s="4"/>
      <c r="L21" s="4"/>
    </row>
    <row r="22" spans="1:15" s="2" customFormat="1" ht="17.25" customHeight="1" x14ac:dyDescent="0.15">
      <c r="A22" s="27" t="s">
        <v>124</v>
      </c>
      <c r="B22" s="40">
        <v>15884910</v>
      </c>
      <c r="C22" s="55">
        <f>SUM(C23:C25)</f>
        <v>16482310</v>
      </c>
      <c r="D22" s="40"/>
      <c r="E22" s="40">
        <f>SUM(E23:E25)</f>
        <v>14710300</v>
      </c>
      <c r="F22" s="40"/>
      <c r="G22" s="34"/>
      <c r="H22" s="40">
        <f>SUM(H23:H25)</f>
        <v>1572010</v>
      </c>
      <c r="I22" s="40"/>
      <c r="J22" s="40">
        <f>SUM(J23:J25)</f>
        <v>200000</v>
      </c>
      <c r="K22" s="4">
        <f>SUM(D22:J22)</f>
        <v>16482310</v>
      </c>
      <c r="L22" s="4"/>
    </row>
    <row r="23" spans="1:15" s="2" customFormat="1" ht="17.25" customHeight="1" x14ac:dyDescent="0.15">
      <c r="A23" s="31" t="s">
        <v>54</v>
      </c>
      <c r="B23" s="39">
        <v>750910</v>
      </c>
      <c r="C23" s="53">
        <v>1400910</v>
      </c>
      <c r="D23" s="39"/>
      <c r="E23" s="39"/>
      <c r="F23" s="39"/>
      <c r="G23" s="37"/>
      <c r="H23" s="39">
        <v>1200910</v>
      </c>
      <c r="I23" s="39"/>
      <c r="J23" s="39">
        <v>200000</v>
      </c>
      <c r="K23" s="4"/>
      <c r="L23" s="4"/>
    </row>
    <row r="24" spans="1:15" s="2" customFormat="1" ht="17.25" customHeight="1" x14ac:dyDescent="0.15">
      <c r="A24" s="31" t="s">
        <v>117</v>
      </c>
      <c r="B24" s="39">
        <v>373800</v>
      </c>
      <c r="C24" s="55">
        <v>371100</v>
      </c>
      <c r="D24" s="39"/>
      <c r="E24" s="39"/>
      <c r="F24" s="39"/>
      <c r="G24" s="37"/>
      <c r="H24" s="39">
        <v>371100</v>
      </c>
      <c r="I24" s="39"/>
      <c r="J24" s="39"/>
      <c r="K24" s="4"/>
      <c r="L24" s="4"/>
    </row>
    <row r="25" spans="1:15" s="2" customFormat="1" ht="17.25" customHeight="1" x14ac:dyDescent="0.15">
      <c r="A25" s="31" t="s">
        <v>53</v>
      </c>
      <c r="B25" s="39">
        <v>14760200</v>
      </c>
      <c r="C25" s="55">
        <v>14710300</v>
      </c>
      <c r="D25" s="39"/>
      <c r="E25" s="39">
        <v>14710300</v>
      </c>
      <c r="F25" s="39"/>
      <c r="G25" s="37"/>
      <c r="H25" s="39"/>
      <c r="I25" s="39"/>
      <c r="J25" s="39"/>
      <c r="K25" s="4"/>
      <c r="L25" s="4"/>
    </row>
    <row r="26" spans="1:15" s="2" customFormat="1" ht="17.25" customHeight="1" x14ac:dyDescent="0.15">
      <c r="A26" s="27" t="s">
        <v>125</v>
      </c>
      <c r="B26" s="40">
        <f>SUM(B27:B28)</f>
        <v>100070</v>
      </c>
      <c r="C26" s="55">
        <f>C27+C28</f>
        <v>100070</v>
      </c>
      <c r="D26" s="40"/>
      <c r="E26" s="40"/>
      <c r="F26" s="40"/>
      <c r="G26" s="34"/>
      <c r="H26" s="40">
        <v>70</v>
      </c>
      <c r="I26" s="40"/>
      <c r="J26" s="40">
        <v>100000</v>
      </c>
      <c r="K26" s="4">
        <f>SUM(D26:J26)</f>
        <v>100070</v>
      </c>
      <c r="L26" s="4"/>
    </row>
    <row r="27" spans="1:15" s="2" customFormat="1" ht="19.149999999999999" customHeight="1" x14ac:dyDescent="0.15">
      <c r="A27" s="27" t="s">
        <v>55</v>
      </c>
      <c r="B27" s="40">
        <v>70</v>
      </c>
      <c r="C27" s="55">
        <v>70</v>
      </c>
      <c r="D27" s="40"/>
      <c r="E27" s="40"/>
      <c r="F27" s="40"/>
      <c r="G27" s="34"/>
      <c r="H27" s="40">
        <v>70</v>
      </c>
      <c r="I27" s="40"/>
      <c r="J27" s="40"/>
      <c r="K27" s="4"/>
      <c r="L27" s="4"/>
    </row>
    <row r="28" spans="1:15" s="2" customFormat="1" ht="17.25" customHeight="1" x14ac:dyDescent="0.15">
      <c r="A28" s="27" t="s">
        <v>40</v>
      </c>
      <c r="B28" s="43">
        <v>100000</v>
      </c>
      <c r="C28" s="56">
        <v>100000</v>
      </c>
      <c r="D28" s="44"/>
      <c r="E28" s="43"/>
      <c r="F28" s="43"/>
      <c r="G28" s="34"/>
      <c r="H28" s="43"/>
      <c r="I28" s="43"/>
      <c r="J28" s="45">
        <v>100000</v>
      </c>
      <c r="K28" s="4">
        <f>SUM(D28:J28)</f>
        <v>100000</v>
      </c>
      <c r="L28" s="4"/>
    </row>
    <row r="29" spans="1:15" s="2" customFormat="1" ht="17.25" customHeight="1" x14ac:dyDescent="0.15">
      <c r="A29" s="27" t="s">
        <v>41</v>
      </c>
      <c r="B29" s="46">
        <f>C9+C11+B13+B16+B22+B26</f>
        <v>59672580</v>
      </c>
      <c r="C29" s="34">
        <f>C9+C11+C13+C16+C22+C26</f>
        <v>64080980</v>
      </c>
      <c r="D29" s="40">
        <f>D9+D11+D13+D16+D22+D26</f>
        <v>575000</v>
      </c>
      <c r="E29" s="46">
        <f>E9+E11+E13+E16+E22+E26</f>
        <v>22710900</v>
      </c>
      <c r="F29" s="46">
        <f>F9+F11+F13+F16+F22+F26</f>
        <v>1500000</v>
      </c>
      <c r="G29" s="46"/>
      <c r="H29" s="46">
        <f>H9+H11+H13+H16+H22+H26</f>
        <v>30995080</v>
      </c>
      <c r="I29" s="46"/>
      <c r="J29" s="46">
        <f>J9+J11+J13+J16+J22+J26</f>
        <v>8300000</v>
      </c>
      <c r="K29" s="24">
        <f>SUM(D29:J29)</f>
        <v>64080980</v>
      </c>
      <c r="L29" s="4"/>
    </row>
    <row r="30" spans="1:15" s="2" customFormat="1" ht="17.25" customHeight="1" x14ac:dyDescent="0.15">
      <c r="A30" s="30" t="s">
        <v>56</v>
      </c>
      <c r="B30" s="46"/>
      <c r="C30" s="61"/>
      <c r="D30" s="46"/>
      <c r="E30" s="46"/>
      <c r="F30" s="46"/>
      <c r="G30" s="34"/>
      <c r="H30" s="46"/>
      <c r="I30" s="46"/>
      <c r="J30" s="46"/>
      <c r="K30" s="4"/>
      <c r="L30" s="4"/>
    </row>
    <row r="31" spans="1:15" s="2" customFormat="1" ht="14.25" customHeight="1" x14ac:dyDescent="0.15">
      <c r="A31" s="27" t="s">
        <v>126</v>
      </c>
      <c r="B31" s="40">
        <f>SUM(B32:B58)</f>
        <v>56643729</v>
      </c>
      <c r="C31" s="56">
        <f>SUM(C32:C58)</f>
        <v>63325539</v>
      </c>
      <c r="D31" s="40">
        <f>SUM(D32:D58)</f>
        <v>9769330</v>
      </c>
      <c r="E31" s="40">
        <f>SUM(E32:E58)</f>
        <v>33437813</v>
      </c>
      <c r="F31" s="40">
        <f>SUM(F32:F58)</f>
        <v>150000</v>
      </c>
      <c r="G31" s="34"/>
      <c r="H31" s="40">
        <f>SUM(H32:H58)</f>
        <v>14395427</v>
      </c>
      <c r="I31" s="40">
        <f>SUM(I32:I58)</f>
        <v>5572969</v>
      </c>
      <c r="J31" s="40"/>
      <c r="K31" s="4">
        <f>SUM(D31:I31)</f>
        <v>63325539</v>
      </c>
      <c r="L31" s="4"/>
    </row>
    <row r="32" spans="1:15" s="2" customFormat="1" ht="14.25" customHeight="1" x14ac:dyDescent="0.15">
      <c r="A32" s="27" t="s">
        <v>129</v>
      </c>
      <c r="B32" s="63">
        <v>21132020</v>
      </c>
      <c r="C32" s="56">
        <f>SUM(D32:J32)</f>
        <v>21066500</v>
      </c>
      <c r="D32" s="40"/>
      <c r="E32" s="40">
        <f>M108*0.78</f>
        <v>18057000</v>
      </c>
      <c r="F32" s="40"/>
      <c r="G32" s="34"/>
      <c r="H32" s="40"/>
      <c r="I32" s="40">
        <f>M108*0.13</f>
        <v>3009500</v>
      </c>
      <c r="J32" s="40"/>
      <c r="K32" s="4"/>
      <c r="L32" s="4"/>
      <c r="M32" s="5"/>
      <c r="N32" s="5"/>
      <c r="O32" s="5"/>
    </row>
    <row r="33" spans="1:15" s="2" customFormat="1" ht="14.25" customHeight="1" x14ac:dyDescent="0.15">
      <c r="A33" s="27" t="s">
        <v>58</v>
      </c>
      <c r="B33" s="63">
        <v>0</v>
      </c>
      <c r="C33" s="56">
        <f>SUM(D33:J33)</f>
        <v>0</v>
      </c>
      <c r="D33" s="40"/>
      <c r="E33" s="40">
        <f>M109*0.78</f>
        <v>0</v>
      </c>
      <c r="F33" s="40"/>
      <c r="G33" s="34"/>
      <c r="H33" s="40"/>
      <c r="I33" s="40">
        <f>M109*0.13</f>
        <v>0</v>
      </c>
      <c r="J33" s="40"/>
      <c r="K33" s="4"/>
      <c r="L33" s="4"/>
      <c r="M33" s="5"/>
      <c r="N33" s="5"/>
      <c r="O33" s="5"/>
    </row>
    <row r="34" spans="1:15" s="2" customFormat="1" ht="14.25" customHeight="1" x14ac:dyDescent="0.15">
      <c r="A34" s="27" t="s">
        <v>59</v>
      </c>
      <c r="B34" s="63">
        <v>3355352</v>
      </c>
      <c r="C34" s="56">
        <f t="shared" ref="C34:C58" si="2">SUM(D34:J34)</f>
        <v>3355352</v>
      </c>
      <c r="D34" s="40"/>
      <c r="E34" s="40">
        <f>M110*0.78</f>
        <v>2876016</v>
      </c>
      <c r="F34" s="40"/>
      <c r="G34" s="34"/>
      <c r="H34" s="40"/>
      <c r="I34" s="40">
        <f>M110*0.13</f>
        <v>479336</v>
      </c>
      <c r="J34" s="40"/>
      <c r="K34" s="4"/>
      <c r="L34" s="4"/>
    </row>
    <row r="35" spans="1:15" s="2" customFormat="1" ht="14.25" customHeight="1" x14ac:dyDescent="0.15">
      <c r="A35" s="27" t="s">
        <v>60</v>
      </c>
      <c r="B35" s="63">
        <v>2972420</v>
      </c>
      <c r="C35" s="56">
        <f t="shared" si="2"/>
        <v>5609404</v>
      </c>
      <c r="D35" s="40">
        <v>165400</v>
      </c>
      <c r="E35" s="40"/>
      <c r="F35" s="40"/>
      <c r="G35" s="34"/>
      <c r="H35" s="40">
        <v>5444004</v>
      </c>
      <c r="I35" s="40"/>
      <c r="J35" s="40"/>
      <c r="K35" s="4"/>
      <c r="L35" s="4"/>
    </row>
    <row r="36" spans="1:15" s="2" customFormat="1" ht="14.25" customHeight="1" x14ac:dyDescent="0.15">
      <c r="A36" s="27" t="s">
        <v>61</v>
      </c>
      <c r="B36" s="63">
        <v>1962675</v>
      </c>
      <c r="C36" s="56">
        <f t="shared" si="2"/>
        <v>2512675</v>
      </c>
      <c r="D36" s="40">
        <v>1365000</v>
      </c>
      <c r="E36" s="40">
        <f>M112*0.78</f>
        <v>829436</v>
      </c>
      <c r="F36" s="40"/>
      <c r="G36" s="34"/>
      <c r="H36" s="40">
        <v>180000</v>
      </c>
      <c r="I36" s="40">
        <f>M112*0.13</f>
        <v>138239</v>
      </c>
      <c r="J36" s="40"/>
      <c r="K36" s="4"/>
      <c r="L36" s="4"/>
    </row>
    <row r="37" spans="1:15" s="2" customFormat="1" ht="14.25" customHeight="1" x14ac:dyDescent="0.15">
      <c r="A37" s="27" t="s">
        <v>63</v>
      </c>
      <c r="B37" s="63">
        <v>5464862</v>
      </c>
      <c r="C37" s="56">
        <f t="shared" si="2"/>
        <v>5475575</v>
      </c>
      <c r="D37" s="40">
        <v>702000</v>
      </c>
      <c r="E37" s="40">
        <f>M113*0.78</f>
        <v>3455728</v>
      </c>
      <c r="F37" s="40"/>
      <c r="G37" s="34"/>
      <c r="H37" s="40">
        <v>741892</v>
      </c>
      <c r="I37" s="40">
        <f>M113*0.13</f>
        <v>575955</v>
      </c>
      <c r="J37" s="40"/>
      <c r="K37" s="4"/>
      <c r="L37" s="4"/>
    </row>
    <row r="38" spans="1:15" s="2" customFormat="1" ht="14.25" customHeight="1" x14ac:dyDescent="0.15">
      <c r="A38" s="27" t="s">
        <v>64</v>
      </c>
      <c r="B38" s="40">
        <v>300000</v>
      </c>
      <c r="C38" s="56">
        <f t="shared" si="2"/>
        <v>433490</v>
      </c>
      <c r="D38" s="40">
        <v>300000</v>
      </c>
      <c r="E38" s="40">
        <f t="shared" ref="E38:E43" si="3">M114*0.78</f>
        <v>70200</v>
      </c>
      <c r="F38" s="40"/>
      <c r="G38" s="34"/>
      <c r="H38" s="40">
        <v>51590</v>
      </c>
      <c r="I38" s="40">
        <f t="shared" ref="I38:I43" si="4">M114*0.13</f>
        <v>11700</v>
      </c>
      <c r="J38" s="40"/>
      <c r="K38" s="4"/>
      <c r="L38" s="4"/>
    </row>
    <row r="39" spans="1:15" s="2" customFormat="1" ht="14.25" customHeight="1" x14ac:dyDescent="0.15">
      <c r="A39" s="27" t="s">
        <v>65</v>
      </c>
      <c r="B39" s="40">
        <v>913817</v>
      </c>
      <c r="C39" s="56">
        <f t="shared" si="2"/>
        <v>1152800</v>
      </c>
      <c r="D39" s="40">
        <v>408000</v>
      </c>
      <c r="E39" s="40">
        <f t="shared" si="3"/>
        <v>179400</v>
      </c>
      <c r="F39" s="40"/>
      <c r="G39" s="34"/>
      <c r="H39" s="40">
        <v>535500</v>
      </c>
      <c r="I39" s="40">
        <f t="shared" si="4"/>
        <v>29900</v>
      </c>
      <c r="J39" s="40"/>
      <c r="K39" s="4"/>
      <c r="L39" s="4"/>
    </row>
    <row r="40" spans="1:15" s="2" customFormat="1" ht="14.25" customHeight="1" x14ac:dyDescent="0.15">
      <c r="A40" s="27" t="s">
        <v>66</v>
      </c>
      <c r="B40" s="40">
        <v>145600</v>
      </c>
      <c r="C40" s="56">
        <f t="shared" si="2"/>
        <v>282100</v>
      </c>
      <c r="D40" s="40"/>
      <c r="E40" s="40">
        <f t="shared" si="3"/>
        <v>241800</v>
      </c>
      <c r="F40" s="40"/>
      <c r="G40" s="34"/>
      <c r="H40" s="40"/>
      <c r="I40" s="40">
        <f t="shared" si="4"/>
        <v>40300</v>
      </c>
      <c r="J40" s="40"/>
      <c r="K40" s="4"/>
      <c r="L40" s="4"/>
    </row>
    <row r="41" spans="1:15" s="2" customFormat="1" ht="14.25" customHeight="1" x14ac:dyDescent="0.15">
      <c r="A41" s="27" t="s">
        <v>67</v>
      </c>
      <c r="B41" s="40">
        <v>4755700</v>
      </c>
      <c r="C41" s="56">
        <f t="shared" si="2"/>
        <v>4271300</v>
      </c>
      <c r="D41" s="40">
        <v>2757000</v>
      </c>
      <c r="E41" s="40">
        <f t="shared" si="3"/>
        <v>717600</v>
      </c>
      <c r="F41" s="40"/>
      <c r="G41" s="34"/>
      <c r="H41" s="40">
        <v>677100</v>
      </c>
      <c r="I41" s="40">
        <f t="shared" si="4"/>
        <v>119600</v>
      </c>
      <c r="J41" s="40"/>
      <c r="K41" s="4"/>
      <c r="L41" s="4"/>
    </row>
    <row r="42" spans="1:15" s="2" customFormat="1" ht="14.25" customHeight="1" x14ac:dyDescent="0.15">
      <c r="A42" s="27" t="s">
        <v>68</v>
      </c>
      <c r="B42" s="40">
        <v>268632</v>
      </c>
      <c r="C42" s="56">
        <f t="shared" si="2"/>
        <v>268632</v>
      </c>
      <c r="D42" s="40"/>
      <c r="E42" s="40">
        <f t="shared" si="3"/>
        <v>230256</v>
      </c>
      <c r="F42" s="40"/>
      <c r="G42" s="34"/>
      <c r="H42" s="40"/>
      <c r="I42" s="40">
        <f t="shared" si="4"/>
        <v>38376</v>
      </c>
      <c r="J42" s="40"/>
      <c r="K42" s="4"/>
      <c r="L42" s="4"/>
    </row>
    <row r="43" spans="1:15" s="2" customFormat="1" ht="14.25" customHeight="1" x14ac:dyDescent="0.15">
      <c r="A43" s="27" t="s">
        <v>69</v>
      </c>
      <c r="B43" s="40">
        <v>627900</v>
      </c>
      <c r="C43" s="56">
        <f t="shared" si="2"/>
        <v>627900</v>
      </c>
      <c r="D43" s="40"/>
      <c r="E43" s="40">
        <f t="shared" si="3"/>
        <v>538200</v>
      </c>
      <c r="F43" s="40"/>
      <c r="G43" s="34"/>
      <c r="H43" s="40"/>
      <c r="I43" s="40">
        <f t="shared" si="4"/>
        <v>89700</v>
      </c>
      <c r="J43" s="40"/>
      <c r="K43" s="4"/>
      <c r="L43" s="4"/>
    </row>
    <row r="44" spans="1:15" s="2" customFormat="1" ht="14.25" customHeight="1" x14ac:dyDescent="0.15">
      <c r="A44" s="27" t="s">
        <v>70</v>
      </c>
      <c r="B44" s="40">
        <f t="shared" ref="B44" si="5">SUM(D44:I44)</f>
        <v>0</v>
      </c>
      <c r="C44" s="56">
        <f t="shared" si="2"/>
        <v>0</v>
      </c>
      <c r="D44" s="40"/>
      <c r="E44" s="40"/>
      <c r="F44" s="40"/>
      <c r="G44" s="34"/>
      <c r="H44" s="40"/>
      <c r="I44" s="40"/>
      <c r="J44" s="40"/>
      <c r="K44" s="4"/>
      <c r="L44" s="4"/>
    </row>
    <row r="45" spans="1:15" s="2" customFormat="1" ht="14.25" customHeight="1" x14ac:dyDescent="0.15">
      <c r="A45" s="27" t="s">
        <v>72</v>
      </c>
      <c r="B45" s="40">
        <v>364000</v>
      </c>
      <c r="C45" s="56">
        <f t="shared" si="2"/>
        <v>364000</v>
      </c>
      <c r="D45" s="40"/>
      <c r="E45" s="40">
        <f>M121*0.78</f>
        <v>312000</v>
      </c>
      <c r="F45" s="40"/>
      <c r="G45" s="34"/>
      <c r="H45" s="40"/>
      <c r="I45" s="40">
        <f>M121*0.13</f>
        <v>52000</v>
      </c>
      <c r="J45" s="40"/>
      <c r="K45" s="4"/>
      <c r="L45" s="4"/>
    </row>
    <row r="46" spans="1:15" s="2" customFormat="1" ht="14.25" customHeight="1" x14ac:dyDescent="0.15">
      <c r="A46" s="27" t="s">
        <v>71</v>
      </c>
      <c r="B46" s="40">
        <v>2649879</v>
      </c>
      <c r="C46" s="56">
        <f t="shared" si="2"/>
        <v>2690856</v>
      </c>
      <c r="D46" s="40">
        <v>2020000</v>
      </c>
      <c r="E46" s="40"/>
      <c r="F46" s="40"/>
      <c r="G46" s="34"/>
      <c r="H46" s="40">
        <v>670856</v>
      </c>
      <c r="I46" s="40"/>
      <c r="J46" s="40"/>
      <c r="K46" s="4"/>
      <c r="L46" s="4"/>
    </row>
    <row r="47" spans="1:15" s="2" customFormat="1" ht="14.25" customHeight="1" x14ac:dyDescent="0.15">
      <c r="A47" s="27" t="s">
        <v>73</v>
      </c>
      <c r="B47" s="40">
        <v>450905</v>
      </c>
      <c r="C47" s="56">
        <f t="shared" si="2"/>
        <v>450905</v>
      </c>
      <c r="D47" s="40"/>
      <c r="E47" s="40">
        <f t="shared" ref="E47" si="6">M122*0.78</f>
        <v>386490</v>
      </c>
      <c r="F47" s="40"/>
      <c r="G47" s="34"/>
      <c r="H47" s="40"/>
      <c r="I47" s="40">
        <f>M122*0.13</f>
        <v>64415</v>
      </c>
      <c r="J47" s="40"/>
      <c r="K47" s="4"/>
      <c r="L47" s="4"/>
    </row>
    <row r="48" spans="1:15" s="2" customFormat="1" ht="14.25" customHeight="1" x14ac:dyDescent="0.15">
      <c r="A48" s="27" t="s">
        <v>74</v>
      </c>
      <c r="B48" s="40">
        <v>498643</v>
      </c>
      <c r="C48" s="56">
        <f t="shared" si="2"/>
        <v>614266</v>
      </c>
      <c r="D48" s="40">
        <v>540000</v>
      </c>
      <c r="E48" s="40"/>
      <c r="F48" s="40"/>
      <c r="G48" s="34"/>
      <c r="H48" s="40">
        <v>74266</v>
      </c>
      <c r="I48" s="40"/>
      <c r="J48" s="40"/>
      <c r="K48" s="4"/>
      <c r="L48" s="4"/>
    </row>
    <row r="49" spans="1:12" s="2" customFormat="1" ht="14.25" customHeight="1" x14ac:dyDescent="0.15">
      <c r="A49" s="27" t="s">
        <v>120</v>
      </c>
      <c r="B49" s="40">
        <v>0</v>
      </c>
      <c r="C49" s="56">
        <f t="shared" si="2"/>
        <v>0</v>
      </c>
      <c r="D49" s="40"/>
      <c r="E49" s="40"/>
      <c r="F49" s="40"/>
      <c r="G49" s="34"/>
      <c r="H49" s="40"/>
      <c r="I49" s="40"/>
      <c r="J49" s="40"/>
      <c r="K49" s="4"/>
      <c r="L49" s="4"/>
    </row>
    <row r="50" spans="1:12" s="2" customFormat="1" ht="14.25" customHeight="1" x14ac:dyDescent="0.15">
      <c r="A50" s="27" t="s">
        <v>75</v>
      </c>
      <c r="B50" s="40">
        <v>2803714</v>
      </c>
      <c r="C50" s="56">
        <f t="shared" si="2"/>
        <v>3699428</v>
      </c>
      <c r="D50" s="40">
        <v>805230</v>
      </c>
      <c r="E50" s="40"/>
      <c r="F50" s="40"/>
      <c r="G50" s="34"/>
      <c r="H50" s="40">
        <v>2894198</v>
      </c>
      <c r="I50" s="40"/>
      <c r="J50" s="40"/>
      <c r="K50" s="4"/>
      <c r="L50" s="4"/>
    </row>
    <row r="51" spans="1:12" s="2" customFormat="1" ht="13.9" customHeight="1" x14ac:dyDescent="0.15">
      <c r="A51" s="27" t="s">
        <v>76</v>
      </c>
      <c r="B51" s="40">
        <v>288238</v>
      </c>
      <c r="C51" s="56">
        <f t="shared" si="2"/>
        <v>115446</v>
      </c>
      <c r="D51" s="40">
        <v>87200</v>
      </c>
      <c r="E51" s="40"/>
      <c r="F51" s="40"/>
      <c r="G51" s="34"/>
      <c r="H51" s="40">
        <v>28246</v>
      </c>
      <c r="I51" s="40"/>
      <c r="J51" s="40"/>
      <c r="K51" s="4"/>
      <c r="L51" s="4"/>
    </row>
    <row r="52" spans="1:12" s="2" customFormat="1" ht="13.9" customHeight="1" x14ac:dyDescent="0.15">
      <c r="A52" s="27" t="s">
        <v>78</v>
      </c>
      <c r="B52" s="40">
        <v>2283000</v>
      </c>
      <c r="C52" s="56">
        <f t="shared" si="2"/>
        <v>3098000</v>
      </c>
      <c r="D52" s="40">
        <v>248000</v>
      </c>
      <c r="E52" s="40"/>
      <c r="F52" s="40">
        <v>150000</v>
      </c>
      <c r="G52" s="34"/>
      <c r="H52" s="40">
        <v>2700000</v>
      </c>
      <c r="I52" s="40"/>
      <c r="J52" s="40"/>
      <c r="K52" s="4"/>
      <c r="L52" s="4"/>
    </row>
    <row r="53" spans="1:12" s="2" customFormat="1" ht="13.9" customHeight="1" x14ac:dyDescent="0.15">
      <c r="A53" s="27" t="s">
        <v>77</v>
      </c>
      <c r="B53" s="40">
        <v>1583400</v>
      </c>
      <c r="C53" s="56">
        <f t="shared" si="2"/>
        <v>2038400</v>
      </c>
      <c r="D53" s="40"/>
      <c r="E53" s="40">
        <f>M126*0.78</f>
        <v>1747200</v>
      </c>
      <c r="F53" s="40"/>
      <c r="G53" s="34"/>
      <c r="H53" s="40"/>
      <c r="I53" s="40">
        <f>M126*0.13</f>
        <v>291200</v>
      </c>
      <c r="J53" s="40"/>
      <c r="K53" s="4"/>
      <c r="L53" s="4"/>
    </row>
    <row r="54" spans="1:12" s="2" customFormat="1" ht="13.9" customHeight="1" x14ac:dyDescent="0.15">
      <c r="A54" s="27" t="s">
        <v>80</v>
      </c>
      <c r="B54" s="40">
        <v>1117338</v>
      </c>
      <c r="C54" s="56">
        <f t="shared" si="2"/>
        <v>1165068</v>
      </c>
      <c r="D54" s="40"/>
      <c r="E54" s="40">
        <f>M128*0.78</f>
        <v>936000</v>
      </c>
      <c r="F54" s="40"/>
      <c r="G54" s="34"/>
      <c r="H54" s="40">
        <v>73068</v>
      </c>
      <c r="I54" s="40">
        <f>M128*0.13</f>
        <v>156000</v>
      </c>
      <c r="J54" s="40"/>
      <c r="K54" s="4"/>
      <c r="L54" s="4"/>
    </row>
    <row r="55" spans="1:12" s="2" customFormat="1" ht="13.9" customHeight="1" x14ac:dyDescent="0.15">
      <c r="A55" s="27" t="s">
        <v>111</v>
      </c>
      <c r="B55" s="40">
        <v>263074</v>
      </c>
      <c r="C55" s="56">
        <f t="shared" si="2"/>
        <v>611737</v>
      </c>
      <c r="D55" s="40">
        <v>341500</v>
      </c>
      <c r="E55" s="40"/>
      <c r="F55" s="40"/>
      <c r="G55" s="34"/>
      <c r="H55" s="40">
        <v>270237</v>
      </c>
      <c r="I55" s="40"/>
      <c r="J55" s="40"/>
      <c r="K55" s="4"/>
      <c r="L55" s="4"/>
    </row>
    <row r="56" spans="1:12" s="2" customFormat="1" ht="13.9" customHeight="1" x14ac:dyDescent="0.15">
      <c r="A56" s="27" t="s">
        <v>79</v>
      </c>
      <c r="B56" s="40">
        <v>1105683</v>
      </c>
      <c r="C56" s="56">
        <f t="shared" si="2"/>
        <v>1154823</v>
      </c>
      <c r="D56" s="40"/>
      <c r="E56" s="40">
        <f>M127*0.78</f>
        <v>989848</v>
      </c>
      <c r="F56" s="40"/>
      <c r="G56" s="34"/>
      <c r="H56" s="40"/>
      <c r="I56" s="40">
        <f>M127*0.13</f>
        <v>164975</v>
      </c>
      <c r="J56" s="40"/>
      <c r="K56" s="4"/>
      <c r="L56" s="4"/>
    </row>
    <row r="57" spans="1:12" s="2" customFormat="1" ht="13.15" customHeight="1" x14ac:dyDescent="0.15">
      <c r="A57" s="27" t="s">
        <v>62</v>
      </c>
      <c r="B57" s="40">
        <v>1266877</v>
      </c>
      <c r="C57" s="56">
        <f t="shared" si="2"/>
        <v>2182412</v>
      </c>
      <c r="D57" s="40"/>
      <c r="E57" s="40">
        <f>M130*0.78</f>
        <v>1870639</v>
      </c>
      <c r="F57" s="40"/>
      <c r="G57" s="34"/>
      <c r="H57" s="40"/>
      <c r="I57" s="40">
        <f>M130*0.13</f>
        <v>311773</v>
      </c>
      <c r="J57" s="40"/>
      <c r="K57" s="4"/>
      <c r="L57" s="4"/>
    </row>
    <row r="58" spans="1:12" s="2" customFormat="1" ht="13.9" customHeight="1" x14ac:dyDescent="0.15">
      <c r="A58" s="25" t="s">
        <v>81</v>
      </c>
      <c r="B58" s="43">
        <v>70000</v>
      </c>
      <c r="C58" s="93">
        <f t="shared" si="2"/>
        <v>84470</v>
      </c>
      <c r="D58" s="43">
        <v>30000</v>
      </c>
      <c r="E58" s="43"/>
      <c r="F58" s="43"/>
      <c r="G58" s="34"/>
      <c r="H58" s="43">
        <v>54470</v>
      </c>
      <c r="I58" s="43"/>
      <c r="J58" s="43"/>
      <c r="K58" s="4"/>
      <c r="L58" s="4"/>
    </row>
    <row r="59" spans="1:12" s="2" customFormat="1" ht="14.25" customHeight="1" x14ac:dyDescent="0.15">
      <c r="A59" s="27" t="s">
        <v>82</v>
      </c>
      <c r="B59" s="40">
        <f>SUM(B60:B84)</f>
        <v>6358022</v>
      </c>
      <c r="C59" s="46">
        <f>SUM(C60:C84)</f>
        <v>6394469</v>
      </c>
      <c r="D59" s="40"/>
      <c r="E59" s="40"/>
      <c r="F59" s="40"/>
      <c r="G59" s="47"/>
      <c r="H59" s="40"/>
      <c r="I59" s="40"/>
      <c r="J59" s="40">
        <f>SUM(J60:J84)</f>
        <v>6394469</v>
      </c>
      <c r="K59" s="4"/>
      <c r="L59" s="4"/>
    </row>
    <row r="60" spans="1:12" s="2" customFormat="1" ht="14.25" customHeight="1" x14ac:dyDescent="0.15">
      <c r="A60" s="27" t="s">
        <v>129</v>
      </c>
      <c r="B60" s="40">
        <v>2089980</v>
      </c>
      <c r="C60" s="59">
        <f>M108*0.09</f>
        <v>2083500</v>
      </c>
      <c r="D60" s="40"/>
      <c r="E60" s="40"/>
      <c r="F60" s="40"/>
      <c r="G60" s="47"/>
      <c r="H60" s="40"/>
      <c r="I60" s="40"/>
      <c r="J60" s="40">
        <f t="shared" ref="J60:J84" si="7">C60</f>
        <v>2083500</v>
      </c>
      <c r="K60" s="4"/>
      <c r="L60" s="4"/>
    </row>
    <row r="61" spans="1:12" s="2" customFormat="1" ht="14.25" customHeight="1" x14ac:dyDescent="0.15">
      <c r="A61" s="27" t="s">
        <v>58</v>
      </c>
      <c r="B61" s="40">
        <v>0</v>
      </c>
      <c r="C61" s="59">
        <f>M109*0.09</f>
        <v>0</v>
      </c>
      <c r="D61" s="40"/>
      <c r="E61" s="40"/>
      <c r="F61" s="40"/>
      <c r="G61" s="47"/>
      <c r="H61" s="40"/>
      <c r="I61" s="40"/>
      <c r="J61" s="40">
        <f t="shared" si="7"/>
        <v>0</v>
      </c>
      <c r="K61" s="4"/>
      <c r="L61" s="4"/>
    </row>
    <row r="62" spans="1:12" s="2" customFormat="1" ht="14.25" customHeight="1" x14ac:dyDescent="0.15">
      <c r="A62" s="27" t="s">
        <v>59</v>
      </c>
      <c r="B62" s="40">
        <v>331848</v>
      </c>
      <c r="C62" s="59">
        <f>M110*0.09</f>
        <v>331848</v>
      </c>
      <c r="D62" s="40"/>
      <c r="E62" s="40"/>
      <c r="F62" s="40"/>
      <c r="G62" s="47"/>
      <c r="H62" s="40"/>
      <c r="I62" s="40"/>
      <c r="J62" s="40">
        <f>C62</f>
        <v>331848</v>
      </c>
      <c r="K62" s="4"/>
      <c r="L62" s="4"/>
    </row>
    <row r="63" spans="1:12" s="2" customFormat="1" ht="14.25" customHeight="1" x14ac:dyDescent="0.15">
      <c r="A63" s="27" t="s">
        <v>83</v>
      </c>
      <c r="B63" s="40">
        <v>1478480</v>
      </c>
      <c r="C63" s="59">
        <f>M111</f>
        <v>1519900</v>
      </c>
      <c r="D63" s="40"/>
      <c r="E63" s="40"/>
      <c r="F63" s="40"/>
      <c r="G63" s="48"/>
      <c r="H63" s="40"/>
      <c r="I63" s="40"/>
      <c r="J63" s="40">
        <f t="shared" si="7"/>
        <v>1519900</v>
      </c>
      <c r="K63" s="4"/>
      <c r="L63" s="4"/>
    </row>
    <row r="64" spans="1:12" s="2" customFormat="1" ht="14.25" customHeight="1" x14ac:dyDescent="0.15">
      <c r="A64" s="27" t="s">
        <v>61</v>
      </c>
      <c r="B64" s="40">
        <v>95704</v>
      </c>
      <c r="C64" s="59">
        <f>M112*0.09</f>
        <v>95704</v>
      </c>
      <c r="D64" s="40"/>
      <c r="E64" s="40"/>
      <c r="F64" s="40"/>
      <c r="G64" s="49"/>
      <c r="H64" s="40"/>
      <c r="I64" s="40"/>
      <c r="J64" s="40">
        <f>C64</f>
        <v>95704</v>
      </c>
      <c r="K64" s="4"/>
      <c r="L64" s="4"/>
    </row>
    <row r="65" spans="1:15" s="2" customFormat="1" ht="14.25" customHeight="1" x14ac:dyDescent="0.15">
      <c r="A65" s="27" t="s">
        <v>63</v>
      </c>
      <c r="B65" s="40">
        <v>439238</v>
      </c>
      <c r="C65" s="59">
        <f t="shared" ref="C65:C74" si="8">M113*0.09</f>
        <v>398738</v>
      </c>
      <c r="D65" s="40"/>
      <c r="E65" s="40"/>
      <c r="F65" s="40"/>
      <c r="G65" s="49"/>
      <c r="H65" s="40"/>
      <c r="I65" s="40"/>
      <c r="J65" s="40">
        <f t="shared" si="7"/>
        <v>398738</v>
      </c>
      <c r="K65" s="4"/>
      <c r="L65" s="4"/>
    </row>
    <row r="66" spans="1:15" s="2" customFormat="1" ht="14.25" customHeight="1" x14ac:dyDescent="0.15">
      <c r="A66" s="27" t="s">
        <v>64</v>
      </c>
      <c r="B66" s="40">
        <v>0</v>
      </c>
      <c r="C66" s="59">
        <f t="shared" si="8"/>
        <v>8100</v>
      </c>
      <c r="D66" s="40"/>
      <c r="E66" s="40"/>
      <c r="F66" s="40"/>
      <c r="G66" s="49"/>
      <c r="H66" s="40"/>
      <c r="I66" s="40"/>
      <c r="J66" s="40">
        <f t="shared" si="7"/>
        <v>8100</v>
      </c>
      <c r="K66" s="4"/>
      <c r="L66" s="4"/>
    </row>
    <row r="67" spans="1:15" s="2" customFormat="1" ht="14.25" customHeight="1" x14ac:dyDescent="0.15">
      <c r="A67" s="27" t="s">
        <v>65</v>
      </c>
      <c r="B67" s="40">
        <v>20700</v>
      </c>
      <c r="C67" s="59">
        <f t="shared" si="8"/>
        <v>20700</v>
      </c>
      <c r="D67" s="40"/>
      <c r="E67" s="40"/>
      <c r="F67" s="40"/>
      <c r="G67" s="49"/>
      <c r="H67" s="40"/>
      <c r="I67" s="40"/>
      <c r="J67" s="40">
        <f t="shared" si="7"/>
        <v>20700</v>
      </c>
      <c r="K67" s="4"/>
      <c r="L67" s="4"/>
    </row>
    <row r="68" spans="1:15" s="7" customFormat="1" ht="14.25" customHeight="1" x14ac:dyDescent="0.15">
      <c r="A68" s="27" t="s">
        <v>66</v>
      </c>
      <c r="B68" s="40">
        <v>14400</v>
      </c>
      <c r="C68" s="59">
        <f t="shared" si="8"/>
        <v>27900</v>
      </c>
      <c r="D68" s="40"/>
      <c r="E68" s="40"/>
      <c r="F68" s="40"/>
      <c r="G68" s="49"/>
      <c r="H68" s="40"/>
      <c r="I68" s="40"/>
      <c r="J68" s="40">
        <f t="shared" si="7"/>
        <v>27900</v>
      </c>
      <c r="K68" s="6"/>
      <c r="L68" s="6"/>
    </row>
    <row r="69" spans="1:15" s="7" customFormat="1" ht="14.25" customHeight="1" x14ac:dyDescent="0.15">
      <c r="A69" s="27" t="s">
        <v>67</v>
      </c>
      <c r="B69" s="40">
        <v>82800</v>
      </c>
      <c r="C69" s="59">
        <f t="shared" si="8"/>
        <v>82800</v>
      </c>
      <c r="D69" s="40"/>
      <c r="E69" s="40"/>
      <c r="F69" s="40"/>
      <c r="G69" s="49"/>
      <c r="H69" s="40"/>
      <c r="I69" s="40"/>
      <c r="J69" s="40">
        <f t="shared" si="7"/>
        <v>82800</v>
      </c>
      <c r="K69" s="6"/>
      <c r="L69" s="6"/>
    </row>
    <row r="70" spans="1:15" s="7" customFormat="1" ht="14.25" customHeight="1" x14ac:dyDescent="0.15">
      <c r="A70" s="27" t="s">
        <v>84</v>
      </c>
      <c r="B70" s="40">
        <v>26568</v>
      </c>
      <c r="C70" s="59">
        <f t="shared" si="8"/>
        <v>26568</v>
      </c>
      <c r="D70" s="40"/>
      <c r="E70" s="40"/>
      <c r="F70" s="40"/>
      <c r="G70" s="49"/>
      <c r="H70" s="40"/>
      <c r="I70" s="40"/>
      <c r="J70" s="40">
        <f t="shared" si="7"/>
        <v>26568</v>
      </c>
      <c r="K70" s="6"/>
      <c r="L70" s="6"/>
    </row>
    <row r="71" spans="1:15" s="2" customFormat="1" ht="14.25" customHeight="1" x14ac:dyDescent="0.15">
      <c r="A71" s="27" t="s">
        <v>69</v>
      </c>
      <c r="B71" s="40">
        <v>62100</v>
      </c>
      <c r="C71" s="59">
        <f t="shared" si="8"/>
        <v>62100</v>
      </c>
      <c r="D71" s="40"/>
      <c r="E71" s="40"/>
      <c r="F71" s="40"/>
      <c r="G71" s="49"/>
      <c r="H71" s="40"/>
      <c r="I71" s="40"/>
      <c r="J71" s="40">
        <f t="shared" si="7"/>
        <v>62100</v>
      </c>
      <c r="K71" s="4"/>
      <c r="L71" s="4"/>
    </row>
    <row r="72" spans="1:15" s="2" customFormat="1" ht="14.25" customHeight="1" x14ac:dyDescent="0.15">
      <c r="A72" s="27" t="s">
        <v>70</v>
      </c>
      <c r="B72" s="40">
        <f t="shared" ref="B72" si="9">M120*0.09</f>
        <v>0</v>
      </c>
      <c r="C72" s="59">
        <f t="shared" si="8"/>
        <v>0</v>
      </c>
      <c r="D72" s="40"/>
      <c r="E72" s="40"/>
      <c r="F72" s="40"/>
      <c r="G72" s="49"/>
      <c r="H72" s="40"/>
      <c r="I72" s="40"/>
      <c r="J72" s="40">
        <f t="shared" si="7"/>
        <v>0</v>
      </c>
      <c r="K72" s="4"/>
      <c r="L72" s="4"/>
      <c r="O72" s="8"/>
    </row>
    <row r="73" spans="1:15" s="2" customFormat="1" ht="14.25" customHeight="1" x14ac:dyDescent="0.15">
      <c r="A73" s="27" t="s">
        <v>72</v>
      </c>
      <c r="B73" s="40">
        <v>36000</v>
      </c>
      <c r="C73" s="59">
        <f t="shared" si="8"/>
        <v>36000</v>
      </c>
      <c r="D73" s="40"/>
      <c r="E73" s="40"/>
      <c r="F73" s="40"/>
      <c r="G73" s="49"/>
      <c r="H73" s="40"/>
      <c r="I73" s="40"/>
      <c r="J73" s="40">
        <f t="shared" si="7"/>
        <v>36000</v>
      </c>
      <c r="K73" s="4"/>
      <c r="L73" s="4"/>
    </row>
    <row r="74" spans="1:15" s="2" customFormat="1" ht="14.25" customHeight="1" x14ac:dyDescent="0.15">
      <c r="A74" s="27" t="s">
        <v>73</v>
      </c>
      <c r="B74" s="40">
        <v>44595</v>
      </c>
      <c r="C74" s="59">
        <f t="shared" si="8"/>
        <v>44595</v>
      </c>
      <c r="D74" s="40"/>
      <c r="E74" s="40"/>
      <c r="F74" s="40"/>
      <c r="G74" s="49"/>
      <c r="H74" s="40"/>
      <c r="I74" s="40"/>
      <c r="J74" s="40">
        <f t="shared" si="7"/>
        <v>44595</v>
      </c>
      <c r="K74" s="4"/>
      <c r="L74" s="4"/>
    </row>
    <row r="75" spans="1:15" s="2" customFormat="1" ht="14.25" customHeight="1" x14ac:dyDescent="0.15">
      <c r="A75" s="27" t="s">
        <v>74</v>
      </c>
      <c r="B75" s="40">
        <v>0</v>
      </c>
      <c r="C75" s="59">
        <v>0</v>
      </c>
      <c r="D75" s="40"/>
      <c r="E75" s="40"/>
      <c r="F75" s="40"/>
      <c r="G75" s="49"/>
      <c r="H75" s="40"/>
      <c r="I75" s="40"/>
      <c r="J75" s="40">
        <f t="shared" si="7"/>
        <v>0</v>
      </c>
      <c r="K75" s="4"/>
      <c r="L75" s="4"/>
    </row>
    <row r="76" spans="1:15" s="2" customFormat="1" ht="14.25" customHeight="1" x14ac:dyDescent="0.15">
      <c r="A76" s="27" t="s">
        <v>86</v>
      </c>
      <c r="B76" s="40">
        <v>386000</v>
      </c>
      <c r="C76" s="59">
        <f>M125</f>
        <v>266000</v>
      </c>
      <c r="D76" s="40"/>
      <c r="E76" s="40"/>
      <c r="F76" s="40"/>
      <c r="G76" s="49"/>
      <c r="H76" s="40"/>
      <c r="I76" s="40"/>
      <c r="J76" s="40">
        <f t="shared" si="7"/>
        <v>266000</v>
      </c>
      <c r="K76" s="4"/>
      <c r="L76" s="4"/>
    </row>
    <row r="77" spans="1:15" s="2" customFormat="1" ht="14.25" customHeight="1" x14ac:dyDescent="0.15">
      <c r="A77" s="27" t="s">
        <v>85</v>
      </c>
      <c r="B77" s="40">
        <f>M123</f>
        <v>200000</v>
      </c>
      <c r="C77" s="59">
        <f>M123</f>
        <v>200000</v>
      </c>
      <c r="D77" s="40"/>
      <c r="E77" s="40"/>
      <c r="F77" s="40"/>
      <c r="G77" s="49"/>
      <c r="H77" s="40"/>
      <c r="I77" s="40"/>
      <c r="J77" s="40">
        <f t="shared" si="7"/>
        <v>200000</v>
      </c>
      <c r="K77" s="4"/>
      <c r="L77" s="4"/>
    </row>
    <row r="78" spans="1:15" s="2" customFormat="1" ht="14.25" customHeight="1" x14ac:dyDescent="0.15">
      <c r="A78" s="27" t="s">
        <v>118</v>
      </c>
      <c r="B78" s="40">
        <v>550360</v>
      </c>
      <c r="C78" s="59">
        <f>M124</f>
        <v>550360</v>
      </c>
      <c r="D78" s="40"/>
      <c r="E78" s="40"/>
      <c r="F78" s="40"/>
      <c r="G78" s="49"/>
      <c r="H78" s="40"/>
      <c r="I78" s="40"/>
      <c r="J78" s="40">
        <f t="shared" si="7"/>
        <v>550360</v>
      </c>
      <c r="K78" s="4"/>
      <c r="L78" s="4"/>
    </row>
    <row r="79" spans="1:15" s="2" customFormat="1" ht="14.25" customHeight="1" x14ac:dyDescent="0.15">
      <c r="A79" s="27" t="s">
        <v>77</v>
      </c>
      <c r="B79" s="40">
        <v>156600</v>
      </c>
      <c r="C79" s="59">
        <f>M126*0.09</f>
        <v>201600</v>
      </c>
      <c r="D79" s="40"/>
      <c r="E79" s="40"/>
      <c r="F79" s="40"/>
      <c r="G79" s="49"/>
      <c r="H79" s="40"/>
      <c r="I79" s="40"/>
      <c r="J79" s="40">
        <f t="shared" si="7"/>
        <v>201600</v>
      </c>
      <c r="K79" s="4"/>
      <c r="L79" s="4"/>
    </row>
    <row r="80" spans="1:15" s="2" customFormat="1" ht="14.25" customHeight="1" x14ac:dyDescent="0.15">
      <c r="A80" s="27" t="s">
        <v>87</v>
      </c>
      <c r="B80" s="40">
        <v>108000</v>
      </c>
      <c r="C80" s="59">
        <f>M128*0.09</f>
        <v>108000</v>
      </c>
      <c r="D80" s="40"/>
      <c r="E80" s="40"/>
      <c r="F80" s="40"/>
      <c r="G80" s="49"/>
      <c r="H80" s="40"/>
      <c r="I80" s="40"/>
      <c r="J80" s="40">
        <f t="shared" si="7"/>
        <v>108000</v>
      </c>
      <c r="K80" s="4"/>
      <c r="L80" s="4"/>
    </row>
    <row r="81" spans="1:12" s="2" customFormat="1" ht="14.25" customHeight="1" x14ac:dyDescent="0.15">
      <c r="A81" s="27" t="s">
        <v>88</v>
      </c>
      <c r="B81" s="40">
        <f>M129*0.09</f>
        <v>0</v>
      </c>
      <c r="C81" s="59">
        <f>M129*0.09</f>
        <v>0</v>
      </c>
      <c r="D81" s="40"/>
      <c r="E81" s="40"/>
      <c r="F81" s="40"/>
      <c r="G81" s="49"/>
      <c r="H81" s="40"/>
      <c r="I81" s="40"/>
      <c r="J81" s="40">
        <f t="shared" si="7"/>
        <v>0</v>
      </c>
      <c r="K81" s="4"/>
      <c r="L81" s="4"/>
    </row>
    <row r="82" spans="1:12" s="2" customFormat="1" ht="14.25" customHeight="1" x14ac:dyDescent="0.15">
      <c r="A82" s="27" t="s">
        <v>79</v>
      </c>
      <c r="B82" s="40">
        <v>109353</v>
      </c>
      <c r="C82" s="59">
        <f>M127*0.09</f>
        <v>114213</v>
      </c>
      <c r="D82" s="40"/>
      <c r="E82" s="40"/>
      <c r="F82" s="40"/>
      <c r="G82" s="49"/>
      <c r="H82" s="40"/>
      <c r="I82" s="40"/>
      <c r="J82" s="40">
        <f t="shared" si="7"/>
        <v>114213</v>
      </c>
      <c r="K82" s="4"/>
      <c r="L82" s="4"/>
    </row>
    <row r="83" spans="1:12" s="2" customFormat="1" ht="14.25" customHeight="1" x14ac:dyDescent="0.15">
      <c r="A83" s="27" t="s">
        <v>62</v>
      </c>
      <c r="B83" s="40">
        <v>125296</v>
      </c>
      <c r="C83" s="59">
        <f>M130*0.09</f>
        <v>215843</v>
      </c>
      <c r="D83" s="40"/>
      <c r="E83" s="40"/>
      <c r="F83" s="40"/>
      <c r="G83" s="49"/>
      <c r="H83" s="40"/>
      <c r="I83" s="40"/>
      <c r="J83" s="40">
        <f>C83</f>
        <v>215843</v>
      </c>
      <c r="K83" s="4"/>
      <c r="L83" s="4"/>
    </row>
    <row r="84" spans="1:12" s="2" customFormat="1" ht="14.25" customHeight="1" x14ac:dyDescent="0.15">
      <c r="A84" s="25" t="s">
        <v>81</v>
      </c>
      <c r="B84" s="43">
        <f>M131*0.09</f>
        <v>0</v>
      </c>
      <c r="C84" s="62">
        <f>M131*0.09</f>
        <v>0</v>
      </c>
      <c r="D84" s="43"/>
      <c r="E84" s="43"/>
      <c r="F84" s="43"/>
      <c r="G84" s="49"/>
      <c r="H84" s="43"/>
      <c r="I84" s="43"/>
      <c r="J84" s="43">
        <f t="shared" si="7"/>
        <v>0</v>
      </c>
      <c r="K84" s="4"/>
      <c r="L84" s="4"/>
    </row>
    <row r="85" spans="1:12" s="2" customFormat="1" ht="14.25" customHeight="1" x14ac:dyDescent="0.15">
      <c r="A85" s="27" t="s">
        <v>42</v>
      </c>
      <c r="B85" s="34">
        <f>B31+B59</f>
        <v>63001751</v>
      </c>
      <c r="C85" s="34">
        <f>C31+C59</f>
        <v>69720008</v>
      </c>
      <c r="D85" s="34">
        <f>D31</f>
        <v>9769330</v>
      </c>
      <c r="E85" s="34">
        <f>E31</f>
        <v>33437813</v>
      </c>
      <c r="F85" s="34">
        <f>F31</f>
        <v>150000</v>
      </c>
      <c r="G85" s="34"/>
      <c r="H85" s="34">
        <f>H31</f>
        <v>14395427</v>
      </c>
      <c r="I85" s="34">
        <f>I31</f>
        <v>5572969</v>
      </c>
      <c r="J85" s="34">
        <f>J59</f>
        <v>6394469</v>
      </c>
      <c r="K85" s="4">
        <f>SUM(D85:J85)</f>
        <v>69720008</v>
      </c>
      <c r="L85" s="4"/>
    </row>
    <row r="86" spans="1:12" s="2" customFormat="1" ht="14.25" customHeight="1" x14ac:dyDescent="0.15">
      <c r="A86" s="29" t="s">
        <v>110</v>
      </c>
      <c r="B86" s="34">
        <f>B29-B85</f>
        <v>-3329171</v>
      </c>
      <c r="C86" s="34">
        <f>C29-C85</f>
        <v>-5639028</v>
      </c>
      <c r="D86" s="34">
        <f>D29-D85</f>
        <v>-9194330</v>
      </c>
      <c r="E86" s="34">
        <f>E29-E85</f>
        <v>-10726913</v>
      </c>
      <c r="F86" s="34">
        <f>F29-F85</f>
        <v>1350000</v>
      </c>
      <c r="G86" s="34"/>
      <c r="H86" s="34">
        <f>H29-H85</f>
        <v>16599653</v>
      </c>
      <c r="I86" s="34">
        <f>I29-I85</f>
        <v>-5572969</v>
      </c>
      <c r="J86" s="34">
        <f>J29-J85</f>
        <v>1905531</v>
      </c>
      <c r="K86" s="4">
        <f>SUM(D86:J86)</f>
        <v>-5639028</v>
      </c>
      <c r="L86" s="4"/>
    </row>
    <row r="87" spans="1:12" s="2" customFormat="1" ht="14.25" customHeight="1" x14ac:dyDescent="0.15">
      <c r="A87" s="29" t="s">
        <v>108</v>
      </c>
      <c r="B87" s="34">
        <v>0</v>
      </c>
      <c r="C87" s="34"/>
      <c r="D87" s="34">
        <v>0</v>
      </c>
      <c r="E87" s="34">
        <v>0</v>
      </c>
      <c r="F87" s="34">
        <v>0</v>
      </c>
      <c r="G87" s="34"/>
      <c r="H87" s="34">
        <v>0</v>
      </c>
      <c r="I87" s="34">
        <v>0</v>
      </c>
      <c r="J87" s="34">
        <v>0</v>
      </c>
      <c r="K87" s="4"/>
      <c r="L87" s="4"/>
    </row>
    <row r="88" spans="1:12" s="2" customFormat="1" ht="14.25" customHeight="1" x14ac:dyDescent="0.15">
      <c r="A88" s="29" t="s">
        <v>109</v>
      </c>
      <c r="B88" s="50">
        <f>B86+B87</f>
        <v>-3329171</v>
      </c>
      <c r="C88" s="50">
        <f>C86+C87</f>
        <v>-5639028</v>
      </c>
      <c r="D88" s="34">
        <f>D86+D87</f>
        <v>-9194330</v>
      </c>
      <c r="E88" s="34">
        <f>E86+E87</f>
        <v>-10726913</v>
      </c>
      <c r="F88" s="34">
        <f>F86+F87</f>
        <v>1350000</v>
      </c>
      <c r="G88" s="34"/>
      <c r="H88" s="34">
        <f>H86+H87</f>
        <v>16599653</v>
      </c>
      <c r="I88" s="34">
        <f>I86+I87</f>
        <v>-5572969</v>
      </c>
      <c r="J88" s="34">
        <f>J86+J87</f>
        <v>1905531</v>
      </c>
      <c r="K88" s="4">
        <f>SUM(D88:J88)</f>
        <v>-5639028</v>
      </c>
      <c r="L88" s="4"/>
    </row>
    <row r="89" spans="1:12" s="2" customFormat="1" ht="14.25" customHeight="1" x14ac:dyDescent="0.15">
      <c r="A89" s="28" t="s">
        <v>89</v>
      </c>
      <c r="B89" s="46"/>
      <c r="C89" s="46"/>
      <c r="D89" s="46"/>
      <c r="E89" s="46"/>
      <c r="F89" s="46"/>
      <c r="G89" s="34"/>
      <c r="H89" s="46"/>
      <c r="I89" s="46"/>
      <c r="J89" s="46"/>
      <c r="K89" s="4"/>
      <c r="L89" s="4"/>
    </row>
    <row r="90" spans="1:12" s="2" customFormat="1" ht="14.25" customHeight="1" x14ac:dyDescent="0.15">
      <c r="A90" s="28" t="s">
        <v>90</v>
      </c>
      <c r="B90" s="43"/>
      <c r="C90" s="43"/>
      <c r="D90" s="43"/>
      <c r="E90" s="43"/>
      <c r="F90" s="43"/>
      <c r="G90" s="34"/>
      <c r="H90" s="43"/>
      <c r="I90" s="43"/>
      <c r="J90" s="43"/>
      <c r="K90" s="4"/>
      <c r="L90" s="4"/>
    </row>
    <row r="91" spans="1:12" s="2" customFormat="1" ht="14.25" customHeight="1" x14ac:dyDescent="0.15">
      <c r="A91" s="28" t="s">
        <v>43</v>
      </c>
      <c r="B91" s="34"/>
      <c r="C91" s="34"/>
      <c r="D91" s="34">
        <v>0</v>
      </c>
      <c r="E91" s="34">
        <v>0</v>
      </c>
      <c r="F91" s="34">
        <v>0</v>
      </c>
      <c r="G91" s="34"/>
      <c r="H91" s="34">
        <v>0</v>
      </c>
      <c r="I91" s="34">
        <v>0</v>
      </c>
      <c r="J91" s="34">
        <v>0</v>
      </c>
      <c r="K91" s="4"/>
      <c r="L91" s="4"/>
    </row>
    <row r="92" spans="1:12" s="2" customFormat="1" ht="14.25" customHeight="1" x14ac:dyDescent="0.15">
      <c r="A92" s="27" t="s">
        <v>91</v>
      </c>
      <c r="B92" s="34"/>
      <c r="C92" s="34"/>
      <c r="D92" s="34"/>
      <c r="E92" s="34"/>
      <c r="F92" s="34"/>
      <c r="G92" s="34"/>
      <c r="H92" s="34"/>
      <c r="I92" s="34"/>
      <c r="J92" s="34"/>
      <c r="K92" s="4"/>
      <c r="L92" s="4"/>
    </row>
    <row r="93" spans="1:12" s="2" customFormat="1" ht="14.25" customHeight="1" x14ac:dyDescent="0.15">
      <c r="A93" s="29" t="s">
        <v>93</v>
      </c>
      <c r="B93" s="34"/>
      <c r="C93" s="34"/>
      <c r="D93" s="34">
        <v>0</v>
      </c>
      <c r="E93" s="34">
        <v>0</v>
      </c>
      <c r="F93" s="34">
        <v>0</v>
      </c>
      <c r="G93" s="34"/>
      <c r="H93" s="34">
        <v>0</v>
      </c>
      <c r="I93" s="34">
        <v>0</v>
      </c>
      <c r="J93" s="34">
        <v>0</v>
      </c>
      <c r="K93" s="4"/>
      <c r="L93" s="4"/>
    </row>
    <row r="94" spans="1:12" s="2" customFormat="1" ht="14.25" customHeight="1" x14ac:dyDescent="0.15">
      <c r="A94" s="29" t="s">
        <v>102</v>
      </c>
      <c r="B94" s="34">
        <f>B90-B93</f>
        <v>0</v>
      </c>
      <c r="C94" s="34">
        <f>C90-C93</f>
        <v>0</v>
      </c>
      <c r="D94" s="34">
        <f>D90-D93</f>
        <v>0</v>
      </c>
      <c r="E94" s="34">
        <f>E90-E93</f>
        <v>0</v>
      </c>
      <c r="F94" s="34">
        <f>F90-F93</f>
        <v>0</v>
      </c>
      <c r="G94" s="34"/>
      <c r="H94" s="34">
        <f>H90-H93</f>
        <v>0</v>
      </c>
      <c r="I94" s="34">
        <f>I90-I93</f>
        <v>0</v>
      </c>
      <c r="J94" s="34">
        <f>J90-J93</f>
        <v>0</v>
      </c>
      <c r="K94" s="4"/>
      <c r="L94" s="4"/>
    </row>
    <row r="95" spans="1:12" s="2" customFormat="1" ht="14.25" customHeight="1" x14ac:dyDescent="0.15">
      <c r="A95" s="29" t="s">
        <v>92</v>
      </c>
      <c r="B95" s="34">
        <f>B88+B94</f>
        <v>-3329171</v>
      </c>
      <c r="C95" s="34">
        <f>C88+C94</f>
        <v>-5639028</v>
      </c>
      <c r="D95" s="34">
        <f>D88+D94</f>
        <v>-9194330</v>
      </c>
      <c r="E95" s="34">
        <f>E88+E94</f>
        <v>-10726913</v>
      </c>
      <c r="F95" s="34">
        <f>F88+F94</f>
        <v>1350000</v>
      </c>
      <c r="G95" s="34"/>
      <c r="H95" s="34">
        <f>H88+F94</f>
        <v>16599653</v>
      </c>
      <c r="I95" s="34">
        <f>I88+I94</f>
        <v>-5572969</v>
      </c>
      <c r="J95" s="34">
        <f>J88+J94</f>
        <v>1905531</v>
      </c>
      <c r="K95" s="4">
        <f>SUM(D95:J95)</f>
        <v>-5639028</v>
      </c>
      <c r="L95" s="4"/>
    </row>
    <row r="96" spans="1:12" s="2" customFormat="1" ht="14.25" customHeight="1" x14ac:dyDescent="0.15">
      <c r="A96" s="33" t="s">
        <v>94</v>
      </c>
      <c r="B96" s="34">
        <v>128647536</v>
      </c>
      <c r="C96" s="34"/>
      <c r="D96" s="34"/>
      <c r="E96" s="34"/>
      <c r="F96" s="34"/>
      <c r="G96" s="34"/>
      <c r="H96" s="34"/>
      <c r="I96" s="34"/>
      <c r="J96" s="34"/>
      <c r="K96" s="4"/>
      <c r="L96" s="4"/>
    </row>
    <row r="97" spans="1:17" s="2" customFormat="1" ht="14.25" customHeight="1" x14ac:dyDescent="0.15">
      <c r="A97" s="33" t="s">
        <v>95</v>
      </c>
      <c r="B97" s="34">
        <v>125318365</v>
      </c>
      <c r="C97" s="34"/>
      <c r="D97" s="34"/>
      <c r="E97" s="34"/>
      <c r="F97" s="34"/>
      <c r="G97" s="34"/>
      <c r="H97" s="34"/>
      <c r="I97" s="34"/>
      <c r="J97" s="34"/>
      <c r="K97" s="4"/>
      <c r="L97" s="4"/>
    </row>
    <row r="98" spans="1:17" s="2" customFormat="1" ht="14.25" customHeight="1" x14ac:dyDescent="0.15">
      <c r="A98" s="27" t="s">
        <v>96</v>
      </c>
      <c r="B98" s="46"/>
      <c r="C98" s="46"/>
      <c r="D98" s="46"/>
      <c r="E98" s="46"/>
      <c r="F98" s="46"/>
      <c r="G98" s="34"/>
      <c r="H98" s="46"/>
      <c r="I98" s="46"/>
      <c r="J98" s="46"/>
      <c r="K98" s="4"/>
      <c r="L98" s="4"/>
    </row>
    <row r="99" spans="1:17" s="2" customFormat="1" ht="14.25" customHeight="1" x14ac:dyDescent="0.15">
      <c r="A99" s="27" t="s">
        <v>99</v>
      </c>
      <c r="B99" s="39">
        <v>14760200</v>
      </c>
      <c r="C99" s="39">
        <v>14710300</v>
      </c>
      <c r="D99" s="40"/>
      <c r="E99" s="39">
        <v>14710300</v>
      </c>
      <c r="F99" s="40"/>
      <c r="G99" s="34"/>
      <c r="H99" s="40"/>
      <c r="I99" s="40"/>
      <c r="J99" s="40"/>
      <c r="K99" s="4"/>
      <c r="L99" s="4"/>
    </row>
    <row r="100" spans="1:17" s="2" customFormat="1" ht="14.25" customHeight="1" x14ac:dyDescent="0.15">
      <c r="A100" s="27" t="s">
        <v>103</v>
      </c>
      <c r="B100" s="39">
        <v>14760200</v>
      </c>
      <c r="C100" s="39">
        <v>14710300</v>
      </c>
      <c r="D100" s="40"/>
      <c r="E100" s="39">
        <v>14710300</v>
      </c>
      <c r="F100" s="40"/>
      <c r="G100" s="34"/>
      <c r="H100" s="40"/>
      <c r="I100" s="40"/>
      <c r="J100" s="40"/>
      <c r="K100" s="4"/>
      <c r="L100" s="4"/>
    </row>
    <row r="101" spans="1:17" s="2" customFormat="1" ht="14.25" customHeight="1" x14ac:dyDescent="0.15">
      <c r="A101" s="32" t="s">
        <v>100</v>
      </c>
      <c r="B101" s="51">
        <v>-14760200</v>
      </c>
      <c r="C101" s="51">
        <v>-14710300</v>
      </c>
      <c r="D101" s="40"/>
      <c r="E101" s="51">
        <f>C101</f>
        <v>-14710300</v>
      </c>
      <c r="F101" s="40"/>
      <c r="G101" s="34"/>
      <c r="H101" s="40"/>
      <c r="I101" s="40"/>
      <c r="J101" s="40"/>
      <c r="K101" s="4"/>
      <c r="L101" s="4"/>
    </row>
    <row r="102" spans="1:17" s="2" customFormat="1" ht="14.25" customHeight="1" x14ac:dyDescent="0.15">
      <c r="A102" s="32" t="s">
        <v>101</v>
      </c>
      <c r="B102" s="51">
        <v>-14760200</v>
      </c>
      <c r="C102" s="51">
        <v>-14710300</v>
      </c>
      <c r="D102" s="43"/>
      <c r="E102" s="52">
        <f>C102</f>
        <v>-14710300</v>
      </c>
      <c r="F102" s="43"/>
      <c r="G102" s="34"/>
      <c r="H102" s="43"/>
      <c r="I102" s="43"/>
      <c r="J102" s="43"/>
      <c r="K102" s="4"/>
      <c r="L102" s="4"/>
    </row>
    <row r="103" spans="1:17" s="2" customFormat="1" ht="14.25" customHeight="1" x14ac:dyDescent="0.15">
      <c r="A103" s="29" t="s">
        <v>97</v>
      </c>
      <c r="B103" s="34">
        <v>0</v>
      </c>
      <c r="C103" s="34">
        <v>0</v>
      </c>
      <c r="D103" s="34"/>
      <c r="E103" s="34"/>
      <c r="F103" s="34"/>
      <c r="G103" s="34"/>
      <c r="H103" s="34"/>
      <c r="I103" s="34"/>
      <c r="J103" s="34"/>
      <c r="K103" s="4"/>
      <c r="L103" s="4"/>
    </row>
    <row r="104" spans="1:17" s="2" customFormat="1" ht="14.25" customHeight="1" x14ac:dyDescent="0.15">
      <c r="A104" s="29" t="s">
        <v>104</v>
      </c>
      <c r="B104" s="34">
        <f ca="1">B104-B100</f>
        <v>0</v>
      </c>
      <c r="C104" s="34">
        <f ca="1">C104-C100</f>
        <v>0</v>
      </c>
      <c r="D104" s="34"/>
      <c r="E104" s="34"/>
      <c r="F104" s="34"/>
      <c r="G104" s="34"/>
      <c r="H104" s="34"/>
      <c r="I104" s="34"/>
      <c r="J104" s="34"/>
      <c r="K104" s="4"/>
      <c r="L104" s="4"/>
    </row>
    <row r="105" spans="1:17" s="2" customFormat="1" ht="14.25" customHeight="1" x14ac:dyDescent="0.15">
      <c r="A105" s="29" t="s">
        <v>105</v>
      </c>
      <c r="B105" s="34">
        <v>0</v>
      </c>
      <c r="C105" s="34">
        <v>0</v>
      </c>
      <c r="D105" s="34"/>
      <c r="E105" s="34"/>
      <c r="F105" s="34"/>
      <c r="G105" s="34"/>
      <c r="H105" s="34"/>
      <c r="I105" s="34"/>
      <c r="J105" s="34"/>
      <c r="K105" s="4"/>
      <c r="L105" s="4"/>
    </row>
    <row r="106" spans="1:17" s="2" customFormat="1" ht="14.25" customHeight="1" x14ac:dyDescent="0.15">
      <c r="A106" s="25" t="s">
        <v>98</v>
      </c>
      <c r="B106" s="34">
        <v>125318365</v>
      </c>
      <c r="C106" s="34"/>
      <c r="D106" s="34"/>
      <c r="E106" s="34"/>
      <c r="F106" s="34"/>
      <c r="G106" s="34"/>
      <c r="H106" s="34"/>
      <c r="I106" s="34"/>
      <c r="J106" s="34"/>
      <c r="K106" s="4">
        <f>SUM(D106:J106)</f>
        <v>0</v>
      </c>
      <c r="L106" s="4"/>
    </row>
    <row r="107" spans="1:17" s="2" customFormat="1" ht="14.25" customHeight="1" x14ac:dyDescent="0.15">
      <c r="A107" s="2" t="s">
        <v>39</v>
      </c>
      <c r="K107" s="4"/>
      <c r="L107" s="9" t="s">
        <v>4</v>
      </c>
      <c r="M107" s="10" t="s">
        <v>13</v>
      </c>
      <c r="O107" s="2" t="s">
        <v>16</v>
      </c>
      <c r="P107" s="5"/>
    </row>
    <row r="108" spans="1:17" s="2" customFormat="1" ht="14.25" customHeight="1" x14ac:dyDescent="0.15">
      <c r="A108" s="2" t="s">
        <v>116</v>
      </c>
      <c r="K108" s="4"/>
      <c r="L108" s="67" t="s">
        <v>130</v>
      </c>
      <c r="M108" s="12">
        <v>23150000</v>
      </c>
      <c r="N108" s="13"/>
      <c r="O108" s="5" t="s">
        <v>127</v>
      </c>
      <c r="P108" s="14">
        <v>0.91</v>
      </c>
      <c r="Q108" s="15" t="s">
        <v>16</v>
      </c>
    </row>
    <row r="109" spans="1:17" s="2" customFormat="1" ht="14.25" customHeight="1" x14ac:dyDescent="0.15">
      <c r="K109" s="4"/>
      <c r="L109" s="11" t="s">
        <v>113</v>
      </c>
      <c r="M109" s="12"/>
      <c r="N109" s="13"/>
      <c r="O109" s="5"/>
      <c r="P109" s="14"/>
      <c r="Q109" s="15"/>
    </row>
    <row r="110" spans="1:17" s="2" customFormat="1" ht="14.25" customHeight="1" x14ac:dyDescent="0.15">
      <c r="K110" s="4"/>
      <c r="L110" s="11" t="s">
        <v>17</v>
      </c>
      <c r="M110" s="12">
        <v>3687200</v>
      </c>
      <c r="N110" s="13"/>
      <c r="O110" s="5" t="s">
        <v>14</v>
      </c>
      <c r="P110" s="14">
        <v>0.09</v>
      </c>
      <c r="Q110" s="15" t="s">
        <v>34</v>
      </c>
    </row>
    <row r="111" spans="1:17" s="2" customFormat="1" ht="14.25" customHeight="1" x14ac:dyDescent="0.15">
      <c r="K111" s="4"/>
      <c r="L111" s="11" t="s">
        <v>20</v>
      </c>
      <c r="M111" s="12">
        <v>1519900</v>
      </c>
      <c r="N111" s="13"/>
      <c r="O111" s="5"/>
      <c r="Q111" s="15"/>
    </row>
    <row r="112" spans="1:17" s="2" customFormat="1" ht="14.25" customHeight="1" x14ac:dyDescent="0.15">
      <c r="K112" s="4"/>
      <c r="L112" s="11" t="s">
        <v>5</v>
      </c>
      <c r="M112" s="12">
        <v>1063380</v>
      </c>
      <c r="N112" s="13"/>
      <c r="O112" s="16"/>
      <c r="Q112" s="15" t="s">
        <v>128</v>
      </c>
    </row>
    <row r="113" spans="11:17" s="2" customFormat="1" ht="14.25" customHeight="1" x14ac:dyDescent="0.15">
      <c r="K113" s="4"/>
      <c r="L113" s="11" t="s">
        <v>6</v>
      </c>
      <c r="M113" s="12">
        <v>4430420</v>
      </c>
      <c r="N113" s="13"/>
      <c r="O113" s="16"/>
      <c r="P113" s="16"/>
      <c r="Q113" s="16"/>
    </row>
    <row r="114" spans="11:17" s="2" customFormat="1" ht="14.25" customHeight="1" x14ac:dyDescent="0.15">
      <c r="K114" s="4"/>
      <c r="L114" s="11" t="s">
        <v>7</v>
      </c>
      <c r="M114" s="12">
        <v>90000</v>
      </c>
      <c r="N114" s="13"/>
      <c r="O114" s="16"/>
      <c r="P114" s="16"/>
      <c r="Q114" s="16"/>
    </row>
    <row r="115" spans="11:17" s="2" customFormat="1" ht="14.25" customHeight="1" x14ac:dyDescent="0.15">
      <c r="K115" s="4"/>
      <c r="L115" s="11" t="s">
        <v>8</v>
      </c>
      <c r="M115" s="12">
        <v>230000</v>
      </c>
      <c r="N115" s="13"/>
      <c r="O115" s="16"/>
      <c r="P115" s="16"/>
      <c r="Q115" s="16"/>
    </row>
    <row r="116" spans="11:17" s="2" customFormat="1" ht="14.25" customHeight="1" x14ac:dyDescent="0.15">
      <c r="K116" s="4"/>
      <c r="L116" s="11" t="s">
        <v>21</v>
      </c>
      <c r="M116" s="12">
        <v>310000</v>
      </c>
      <c r="N116" s="13"/>
      <c r="O116" s="16"/>
      <c r="P116" s="16"/>
      <c r="Q116" s="16"/>
    </row>
    <row r="117" spans="11:17" s="2" customFormat="1" ht="14.25" customHeight="1" x14ac:dyDescent="0.15">
      <c r="K117" s="4"/>
      <c r="L117" s="11" t="s">
        <v>9</v>
      </c>
      <c r="M117" s="12">
        <v>920000</v>
      </c>
      <c r="N117" s="13"/>
      <c r="O117" s="16"/>
      <c r="P117" s="16"/>
      <c r="Q117" s="16"/>
    </row>
    <row r="118" spans="11:17" s="2" customFormat="1" ht="14.25" customHeight="1" x14ac:dyDescent="0.15">
      <c r="K118" s="4" t="s">
        <v>19</v>
      </c>
      <c r="L118" s="11" t="s">
        <v>22</v>
      </c>
      <c r="M118" s="12">
        <v>295200</v>
      </c>
      <c r="N118" s="13"/>
      <c r="O118" s="16"/>
      <c r="P118" s="16"/>
      <c r="Q118" s="16"/>
    </row>
    <row r="119" spans="11:17" s="2" customFormat="1" ht="14.25" customHeight="1" x14ac:dyDescent="0.15">
      <c r="K119" s="4"/>
      <c r="L119" s="11" t="s">
        <v>23</v>
      </c>
      <c r="M119" s="12">
        <v>690000</v>
      </c>
      <c r="N119" s="13"/>
      <c r="O119" s="16"/>
      <c r="P119" s="16"/>
      <c r="Q119" s="16"/>
    </row>
    <row r="120" spans="11:17" s="2" customFormat="1" ht="14.25" customHeight="1" x14ac:dyDescent="0.15">
      <c r="K120" s="4"/>
      <c r="L120" s="11" t="s">
        <v>10</v>
      </c>
      <c r="M120" s="12"/>
      <c r="N120" s="13"/>
      <c r="O120" s="16"/>
      <c r="P120" s="16"/>
      <c r="Q120" s="16"/>
    </row>
    <row r="121" spans="11:17" s="2" customFormat="1" ht="14.25" customHeight="1" x14ac:dyDescent="0.15">
      <c r="K121" s="4"/>
      <c r="L121" s="11" t="s">
        <v>24</v>
      </c>
      <c r="M121" s="12">
        <v>400000</v>
      </c>
      <c r="N121" s="13"/>
      <c r="O121" s="16"/>
      <c r="P121" s="16"/>
      <c r="Q121" s="16"/>
    </row>
    <row r="122" spans="11:17" s="2" customFormat="1" ht="14.25" customHeight="1" x14ac:dyDescent="0.15">
      <c r="K122" s="4"/>
      <c r="L122" s="11" t="s">
        <v>25</v>
      </c>
      <c r="M122" s="12">
        <v>495500</v>
      </c>
      <c r="N122" s="13"/>
      <c r="O122" s="16"/>
      <c r="P122" s="16"/>
      <c r="Q122" s="16"/>
    </row>
    <row r="123" spans="11:17" s="2" customFormat="1" ht="14.25" customHeight="1" x14ac:dyDescent="0.15">
      <c r="K123" s="4" t="s">
        <v>32</v>
      </c>
      <c r="L123" s="11" t="s">
        <v>33</v>
      </c>
      <c r="M123" s="12">
        <v>200000</v>
      </c>
      <c r="N123" s="13"/>
      <c r="O123" s="16"/>
      <c r="P123" s="16"/>
      <c r="Q123" s="16"/>
    </row>
    <row r="124" spans="11:17" s="2" customFormat="1" ht="14.25" customHeight="1" x14ac:dyDescent="0.15">
      <c r="K124" s="4"/>
      <c r="L124" s="11" t="s">
        <v>119</v>
      </c>
      <c r="M124" s="12">
        <v>550360</v>
      </c>
      <c r="N124" s="13"/>
      <c r="O124" s="16"/>
      <c r="P124" s="16"/>
      <c r="Q124" s="16"/>
    </row>
    <row r="125" spans="11:17" s="2" customFormat="1" ht="14.25" customHeight="1" x14ac:dyDescent="0.15">
      <c r="K125" s="4"/>
      <c r="L125" s="11" t="s">
        <v>31</v>
      </c>
      <c r="M125" s="12">
        <v>266000</v>
      </c>
      <c r="N125" s="13"/>
      <c r="O125" s="16"/>
      <c r="P125" s="16"/>
      <c r="Q125" s="16"/>
    </row>
    <row r="126" spans="11:17" s="2" customFormat="1" ht="14.25" customHeight="1" x14ac:dyDescent="0.15">
      <c r="K126" s="4"/>
      <c r="L126" s="11" t="s">
        <v>26</v>
      </c>
      <c r="M126" s="12">
        <v>2240000</v>
      </c>
      <c r="N126" s="13"/>
      <c r="O126" s="16"/>
      <c r="P126" s="16"/>
      <c r="Q126" s="16"/>
    </row>
    <row r="127" spans="11:17" s="2" customFormat="1" ht="14.25" customHeight="1" x14ac:dyDescent="0.15">
      <c r="K127" s="4">
        <f>SUM(D59:J59)</f>
        <v>6394469</v>
      </c>
      <c r="L127" s="11" t="s">
        <v>27</v>
      </c>
      <c r="M127" s="12">
        <v>1269036</v>
      </c>
      <c r="N127" s="13"/>
      <c r="O127" s="16"/>
      <c r="P127" s="16"/>
      <c r="Q127" s="16"/>
    </row>
    <row r="128" spans="11:17" s="2" customFormat="1" ht="14.25" customHeight="1" x14ac:dyDescent="0.15">
      <c r="K128" s="4"/>
      <c r="L128" s="11" t="s">
        <v>28</v>
      </c>
      <c r="M128" s="12">
        <v>1200000</v>
      </c>
      <c r="N128" s="13"/>
      <c r="O128" s="16"/>
      <c r="P128" s="16"/>
      <c r="Q128" s="16"/>
    </row>
    <row r="129" spans="11:17" s="2" customFormat="1" ht="14.25" customHeight="1" x14ac:dyDescent="0.15">
      <c r="K129" s="4"/>
      <c r="L129" s="11" t="s">
        <v>11</v>
      </c>
      <c r="M129" s="12"/>
      <c r="N129" s="13"/>
      <c r="O129" s="16"/>
      <c r="P129" s="16"/>
      <c r="Q129" s="16"/>
    </row>
    <row r="130" spans="11:17" s="2" customFormat="1" ht="14.25" customHeight="1" x14ac:dyDescent="0.15">
      <c r="K130" s="4"/>
      <c r="L130" s="11" t="s">
        <v>114</v>
      </c>
      <c r="M130" s="12">
        <v>2398255</v>
      </c>
      <c r="N130" s="13"/>
      <c r="O130" s="16"/>
      <c r="P130" s="16"/>
      <c r="Q130" s="16"/>
    </row>
    <row r="131" spans="11:17" s="2" customFormat="1" ht="14.25" customHeight="1" x14ac:dyDescent="0.15">
      <c r="K131" s="4"/>
      <c r="L131" s="11" t="s">
        <v>12</v>
      </c>
      <c r="M131" s="12">
        <v>0</v>
      </c>
      <c r="N131" s="13"/>
      <c r="O131" s="16"/>
      <c r="P131" s="16"/>
      <c r="Q131" s="16"/>
    </row>
    <row r="132" spans="11:17" s="2" customFormat="1" ht="15.75" customHeight="1" x14ac:dyDescent="0.15">
      <c r="K132" s="4"/>
      <c r="L132" s="17" t="s">
        <v>15</v>
      </c>
      <c r="M132" s="18">
        <f>SUM(M108:M131)</f>
        <v>45405251</v>
      </c>
      <c r="N132" s="19"/>
      <c r="O132" s="20"/>
      <c r="P132" s="16"/>
      <c r="Q132" s="16"/>
    </row>
    <row r="133" spans="11:17" s="2" customFormat="1" ht="15.75" customHeight="1" x14ac:dyDescent="0.15">
      <c r="K133" s="4"/>
      <c r="L133" s="21"/>
      <c r="M133" s="16"/>
      <c r="N133" s="16"/>
      <c r="O133" s="16"/>
      <c r="P133" s="16"/>
      <c r="Q133" s="16"/>
    </row>
    <row r="134" spans="11:17" s="2" customFormat="1" ht="15.75" customHeight="1" x14ac:dyDescent="0.15">
      <c r="K134" s="4"/>
      <c r="L134" s="21"/>
      <c r="M134" s="16"/>
      <c r="N134" s="16"/>
      <c r="O134" s="16"/>
      <c r="P134" s="16"/>
      <c r="Q134" s="16"/>
    </row>
    <row r="135" spans="11:17" s="2" customFormat="1" ht="15.75" customHeight="1" x14ac:dyDescent="0.15">
      <c r="K135" s="4"/>
      <c r="L135" s="21"/>
      <c r="M135" s="16"/>
      <c r="N135" s="16"/>
      <c r="O135" s="16"/>
      <c r="P135" s="16"/>
      <c r="Q135" s="16"/>
    </row>
    <row r="136" spans="11:17" s="2" customFormat="1" ht="15.75" customHeight="1" x14ac:dyDescent="0.15">
      <c r="K136" s="4"/>
      <c r="L136" s="21"/>
      <c r="M136" s="16"/>
      <c r="N136" s="16"/>
      <c r="O136" s="16"/>
      <c r="P136" s="16"/>
      <c r="Q136" s="16"/>
    </row>
    <row r="137" spans="11:17" s="2" customFormat="1" ht="15.75" customHeight="1" x14ac:dyDescent="0.15">
      <c r="K137" s="4"/>
      <c r="L137" s="21"/>
      <c r="M137" s="16"/>
      <c r="N137" s="16"/>
      <c r="O137" s="16"/>
      <c r="P137" s="16"/>
      <c r="Q137" s="16"/>
    </row>
    <row r="138" spans="11:17" s="2" customFormat="1" ht="15.75" customHeight="1" x14ac:dyDescent="0.15">
      <c r="K138" s="4"/>
      <c r="L138" s="21"/>
      <c r="M138" s="16"/>
      <c r="N138" s="16"/>
      <c r="O138" s="16"/>
      <c r="P138" s="16"/>
      <c r="Q138" s="16"/>
    </row>
    <row r="139" spans="11:17" s="2" customFormat="1" ht="15.75" customHeight="1" x14ac:dyDescent="0.15">
      <c r="K139" s="4"/>
      <c r="L139" s="21"/>
      <c r="M139" s="16"/>
      <c r="N139" s="16"/>
      <c r="O139" s="16"/>
      <c r="P139" s="16"/>
      <c r="Q139" s="16"/>
    </row>
    <row r="140" spans="11:17" s="2" customFormat="1" ht="15.75" customHeight="1" x14ac:dyDescent="0.15">
      <c r="K140" s="4"/>
      <c r="L140" s="21"/>
      <c r="M140" s="16"/>
      <c r="N140" s="16"/>
      <c r="O140" s="16"/>
      <c r="P140" s="16"/>
      <c r="Q140" s="16"/>
    </row>
    <row r="141" spans="11:17" s="2" customFormat="1" ht="15.75" customHeight="1" x14ac:dyDescent="0.15">
      <c r="K141" s="4"/>
      <c r="L141" s="21"/>
      <c r="M141" s="16"/>
      <c r="N141" s="16"/>
      <c r="O141" s="16"/>
      <c r="P141" s="16"/>
      <c r="Q141" s="16"/>
    </row>
    <row r="142" spans="11:17" s="2" customFormat="1" ht="15.75" customHeight="1" x14ac:dyDescent="0.15">
      <c r="K142" s="4"/>
      <c r="L142" s="21"/>
      <c r="M142" s="16"/>
      <c r="N142" s="16"/>
      <c r="O142" s="16"/>
      <c r="P142" s="16"/>
      <c r="Q142" s="16"/>
    </row>
    <row r="143" spans="11:17" s="2" customFormat="1" ht="15.75" customHeight="1" x14ac:dyDescent="0.15">
      <c r="K143" s="4"/>
      <c r="L143" s="21"/>
      <c r="M143" s="16"/>
      <c r="N143" s="16"/>
      <c r="O143" s="16"/>
      <c r="P143" s="16"/>
      <c r="Q143" s="16"/>
    </row>
    <row r="144" spans="11:17" s="2" customFormat="1" ht="15.75" customHeight="1" x14ac:dyDescent="0.15">
      <c r="K144" s="4"/>
      <c r="L144" s="21"/>
      <c r="M144" s="16"/>
      <c r="N144" s="16"/>
      <c r="O144" s="16"/>
      <c r="P144" s="16"/>
      <c r="Q144" s="16"/>
    </row>
    <row r="145" spans="11:17" s="2" customFormat="1" ht="15.75" customHeight="1" x14ac:dyDescent="0.15">
      <c r="K145" s="4"/>
      <c r="L145" s="21"/>
      <c r="M145" s="16"/>
      <c r="N145" s="16"/>
      <c r="O145" s="16"/>
      <c r="P145" s="16"/>
      <c r="Q145" s="16"/>
    </row>
    <row r="146" spans="11:17" s="2" customFormat="1" ht="15.75" customHeight="1" x14ac:dyDescent="0.15">
      <c r="K146" s="4"/>
      <c r="L146" s="21"/>
      <c r="M146" s="16"/>
      <c r="N146" s="16"/>
      <c r="O146" s="16"/>
      <c r="P146" s="16"/>
      <c r="Q146" s="16"/>
    </row>
    <row r="147" spans="11:17" s="2" customFormat="1" ht="15.75" customHeight="1" x14ac:dyDescent="0.15">
      <c r="K147" s="4"/>
      <c r="L147" s="21"/>
      <c r="M147" s="16"/>
      <c r="N147" s="16"/>
      <c r="O147" s="16"/>
      <c r="P147" s="16"/>
      <c r="Q147" s="16"/>
    </row>
    <row r="148" spans="11:17" s="2" customFormat="1" ht="15.75" customHeight="1" x14ac:dyDescent="0.15">
      <c r="K148" s="4"/>
      <c r="L148" s="21"/>
      <c r="M148" s="16"/>
      <c r="N148" s="16"/>
      <c r="O148" s="16"/>
      <c r="P148" s="16"/>
      <c r="Q148" s="16"/>
    </row>
    <row r="149" spans="11:17" s="2" customFormat="1" ht="15.75" customHeight="1" x14ac:dyDescent="0.15">
      <c r="K149" s="4"/>
      <c r="L149" s="21"/>
      <c r="M149" s="16"/>
      <c r="N149" s="16"/>
      <c r="O149" s="16"/>
      <c r="P149" s="16"/>
      <c r="Q149" s="16"/>
    </row>
    <row r="150" spans="11:17" s="2" customFormat="1" ht="15.75" customHeight="1" x14ac:dyDescent="0.15">
      <c r="K150" s="4"/>
      <c r="L150" s="21"/>
      <c r="M150" s="16"/>
      <c r="N150" s="16"/>
      <c r="O150" s="16"/>
      <c r="P150" s="16"/>
      <c r="Q150" s="16"/>
    </row>
    <row r="151" spans="11:17" s="2" customFormat="1" ht="15.75" customHeight="1" x14ac:dyDescent="0.15">
      <c r="K151" s="4">
        <f>SUM(D85:J85)</f>
        <v>69720008</v>
      </c>
      <c r="L151" s="21"/>
      <c r="M151" s="16"/>
      <c r="N151" s="16"/>
      <c r="O151" s="16"/>
      <c r="P151" s="16"/>
      <c r="Q151" s="16"/>
    </row>
    <row r="152" spans="11:17" s="2" customFormat="1" ht="15.75" customHeight="1" x14ac:dyDescent="0.15">
      <c r="K152" s="4"/>
      <c r="L152" s="21"/>
      <c r="M152" s="16"/>
      <c r="N152" s="16"/>
      <c r="O152" s="16"/>
      <c r="P152" s="16"/>
      <c r="Q152" s="16"/>
    </row>
    <row r="153" spans="11:17" s="2" customFormat="1" ht="15.75" customHeight="1" x14ac:dyDescent="0.15">
      <c r="K153" s="4"/>
      <c r="L153" s="21"/>
      <c r="M153" s="16"/>
      <c r="N153" s="16"/>
      <c r="O153" s="16"/>
      <c r="P153" s="16"/>
      <c r="Q153" s="16"/>
    </row>
    <row r="154" spans="11:17" s="2" customFormat="1" ht="15.75" customHeight="1" x14ac:dyDescent="0.15">
      <c r="K154" s="4"/>
      <c r="L154" s="21"/>
      <c r="M154" s="16"/>
      <c r="N154" s="16"/>
      <c r="O154" s="16"/>
      <c r="P154" s="16"/>
      <c r="Q154" s="16"/>
    </row>
    <row r="155" spans="11:17" s="2" customFormat="1" ht="15.75" customHeight="1" x14ac:dyDescent="0.15">
      <c r="K155" s="4"/>
      <c r="L155" s="22"/>
    </row>
    <row r="156" spans="11:17" s="2" customFormat="1" ht="15.75" customHeight="1" x14ac:dyDescent="0.15">
      <c r="K156" s="4"/>
      <c r="L156" s="4"/>
    </row>
    <row r="157" spans="11:17" s="2" customFormat="1" ht="15.75" customHeight="1" x14ac:dyDescent="0.15">
      <c r="K157" s="4"/>
      <c r="L157" s="4"/>
    </row>
    <row r="158" spans="11:17" s="2" customFormat="1" ht="15.75" customHeight="1" x14ac:dyDescent="0.15">
      <c r="K158" s="4"/>
      <c r="L158" s="4"/>
    </row>
    <row r="159" spans="11:17" s="2" customFormat="1" ht="15.75" customHeight="1" x14ac:dyDescent="0.15">
      <c r="K159" s="4"/>
      <c r="L159" s="4"/>
    </row>
    <row r="160" spans="11:17" s="2" customFormat="1" ht="15.75" customHeight="1" x14ac:dyDescent="0.15">
      <c r="K160" s="4"/>
      <c r="L160" s="4"/>
    </row>
    <row r="161" spans="11:12" s="2" customFormat="1" ht="15.75" customHeight="1" x14ac:dyDescent="0.15">
      <c r="K161" s="4"/>
      <c r="L161" s="4"/>
    </row>
    <row r="162" spans="11:12" s="2" customFormat="1" ht="15.75" customHeight="1" x14ac:dyDescent="0.15">
      <c r="K162" s="4"/>
      <c r="L162" s="4"/>
    </row>
    <row r="163" spans="11:12" s="2" customFormat="1" ht="15.75" customHeight="1" x14ac:dyDescent="0.15">
      <c r="K163" s="4"/>
      <c r="L163" s="4"/>
    </row>
    <row r="164" spans="11:12" s="2" customFormat="1" ht="15.75" customHeight="1" x14ac:dyDescent="0.15">
      <c r="K164" s="4">
        <f>SUM(D106:J106)</f>
        <v>0</v>
      </c>
      <c r="L164" s="4"/>
    </row>
    <row r="165" spans="11:12" s="2" customFormat="1" ht="15.75" customHeight="1" x14ac:dyDescent="0.15">
      <c r="K165" s="4"/>
      <c r="L165" s="4"/>
    </row>
    <row r="166" spans="11:12" s="2" customFormat="1" ht="15.75" customHeight="1" x14ac:dyDescent="0.15">
      <c r="K166" s="4"/>
      <c r="L166" s="4"/>
    </row>
    <row r="167" spans="11:12" s="2" customFormat="1" ht="15.75" customHeight="1" x14ac:dyDescent="0.15">
      <c r="K167" s="4"/>
      <c r="L167" s="4"/>
    </row>
    <row r="168" spans="11:12" s="2" customFormat="1" ht="15.75" customHeight="1" x14ac:dyDescent="0.15">
      <c r="K168" s="4"/>
      <c r="L168" s="4"/>
    </row>
    <row r="169" spans="11:12" s="2" customFormat="1" ht="15.75" customHeight="1" x14ac:dyDescent="0.15">
      <c r="K169" s="4"/>
      <c r="L169" s="4"/>
    </row>
    <row r="170" spans="11:12" s="2" customFormat="1" ht="15.75" customHeight="1" x14ac:dyDescent="0.15">
      <c r="K170" s="4"/>
      <c r="L170" s="4"/>
    </row>
    <row r="171" spans="11:12" s="2" customFormat="1" ht="15.75" customHeight="1" x14ac:dyDescent="0.15">
      <c r="K171" s="4"/>
      <c r="L171" s="4"/>
    </row>
    <row r="172" spans="11:12" s="2" customFormat="1" ht="15.75" customHeight="1" x14ac:dyDescent="0.15">
      <c r="K172" s="4"/>
      <c r="L172" s="4"/>
    </row>
    <row r="173" spans="11:12" s="2" customFormat="1" ht="15.75" customHeight="1" x14ac:dyDescent="0.15">
      <c r="K173" s="4"/>
      <c r="L173" s="4"/>
    </row>
    <row r="174" spans="11:12" s="2" customFormat="1" ht="15.75" customHeight="1" x14ac:dyDescent="0.15">
      <c r="K174" s="4"/>
      <c r="L174" s="4"/>
    </row>
    <row r="175" spans="11:12" s="2" customFormat="1" x14ac:dyDescent="0.15"/>
    <row r="176" spans="11:12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15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74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E786-533C-4FDA-8672-9CE760DE396D}">
  <sheetPr>
    <pageSetUpPr fitToPage="1"/>
  </sheetPr>
  <dimension ref="A1:Q269"/>
  <sheetViews>
    <sheetView zoomScaleNormal="100" zoomScalePageLayoutView="55" workbookViewId="0">
      <pane ySplit="5" topLeftCell="A70" activePane="bottomLeft" state="frozen"/>
      <selection pane="bottomLeft" activeCell="N160" sqref="N160"/>
    </sheetView>
  </sheetViews>
  <sheetFormatPr defaultRowHeight="13.5" x14ac:dyDescent="0.15"/>
  <cols>
    <col min="1" max="1" width="27.5" customWidth="1"/>
    <col min="2" max="2" width="15.875" customWidth="1"/>
    <col min="3" max="3" width="14.625" customWidth="1"/>
    <col min="4" max="4" width="13.75" customWidth="1"/>
    <col min="5" max="5" width="15.125" customWidth="1"/>
    <col min="6" max="6" width="11.25" customWidth="1"/>
    <col min="7" max="7" width="14.625" hidden="1" customWidth="1"/>
    <col min="8" max="8" width="12.375" customWidth="1"/>
    <col min="9" max="9" width="13.375" customWidth="1"/>
    <col min="10" max="10" width="12.75" customWidth="1"/>
    <col min="11" max="11" width="20.875" customWidth="1"/>
    <col min="12" max="12" width="18.5" customWidth="1"/>
    <col min="13" max="13" width="14" customWidth="1"/>
    <col min="14" max="14" width="9.75" customWidth="1"/>
    <col min="15" max="15" width="17.5" customWidth="1"/>
    <col min="16" max="16" width="5.5" customWidth="1"/>
  </cols>
  <sheetData>
    <row r="1" spans="1:12" s="2" customFormat="1" ht="15.75" customHeight="1" x14ac:dyDescent="0.15">
      <c r="A1" s="119" t="s">
        <v>188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2" customFormat="1" ht="15.75" customHeight="1" x14ac:dyDescent="0.15">
      <c r="A2" s="1"/>
      <c r="B2" s="1"/>
      <c r="C2" s="1"/>
      <c r="D2" s="64" t="s">
        <v>186</v>
      </c>
      <c r="E2" s="64"/>
      <c r="F2" s="1"/>
      <c r="G2" s="1"/>
      <c r="H2" s="1"/>
      <c r="I2" s="1"/>
      <c r="J2" s="1"/>
    </row>
    <row r="3" spans="1:12" s="2" customFormat="1" ht="15.75" customHeight="1" x14ac:dyDescent="0.15">
      <c r="C3" s="94" t="s">
        <v>187</v>
      </c>
      <c r="J3" s="3" t="s">
        <v>35</v>
      </c>
    </row>
    <row r="4" spans="1:12" s="2" customFormat="1" ht="18" customHeight="1" x14ac:dyDescent="0.15">
      <c r="A4" s="120" t="s">
        <v>0</v>
      </c>
      <c r="B4" s="122" t="s">
        <v>115</v>
      </c>
      <c r="C4" s="124" t="s">
        <v>3</v>
      </c>
      <c r="D4" s="126" t="s">
        <v>18</v>
      </c>
      <c r="E4" s="127"/>
      <c r="F4" s="128" t="s">
        <v>36</v>
      </c>
      <c r="G4" s="129"/>
      <c r="H4" s="129"/>
      <c r="I4" s="130"/>
      <c r="J4" s="120" t="s">
        <v>1</v>
      </c>
    </row>
    <row r="5" spans="1:12" s="2" customFormat="1" ht="18" customHeight="1" x14ac:dyDescent="0.15">
      <c r="A5" s="121"/>
      <c r="B5" s="123"/>
      <c r="C5" s="125"/>
      <c r="D5" s="23" t="s">
        <v>2</v>
      </c>
      <c r="E5" s="23" t="s">
        <v>37</v>
      </c>
      <c r="F5" s="66" t="s">
        <v>29</v>
      </c>
      <c r="G5" s="65"/>
      <c r="H5" s="23" t="s">
        <v>30</v>
      </c>
      <c r="I5" s="23" t="s">
        <v>38</v>
      </c>
      <c r="J5" s="121"/>
    </row>
    <row r="6" spans="1:12" s="2" customFormat="1" ht="17.25" customHeight="1" x14ac:dyDescent="0.15">
      <c r="A6" s="30" t="s">
        <v>44</v>
      </c>
      <c r="B6" s="35"/>
      <c r="C6" s="57"/>
      <c r="D6" s="36"/>
      <c r="E6" s="36"/>
      <c r="F6" s="36"/>
      <c r="G6" s="37"/>
      <c r="H6" s="36"/>
      <c r="I6" s="36"/>
      <c r="J6" s="36"/>
      <c r="K6" s="4"/>
      <c r="L6" s="4"/>
    </row>
    <row r="7" spans="1:12" s="2" customFormat="1" ht="17.25" customHeight="1" x14ac:dyDescent="0.15">
      <c r="A7" s="26" t="s">
        <v>45</v>
      </c>
      <c r="B7" s="38"/>
      <c r="C7" s="58"/>
      <c r="D7" s="39"/>
      <c r="E7" s="39"/>
      <c r="F7" s="39"/>
      <c r="G7" s="37"/>
      <c r="H7" s="39"/>
      <c r="I7" s="39"/>
      <c r="J7" s="39"/>
      <c r="K7" s="4"/>
      <c r="L7" s="4"/>
    </row>
    <row r="8" spans="1:12" s="2" customFormat="1" ht="17.25" customHeight="1" x14ac:dyDescent="0.15">
      <c r="A8" s="26" t="s">
        <v>57</v>
      </c>
      <c r="B8" s="38"/>
      <c r="C8" s="58"/>
      <c r="D8" s="39"/>
      <c r="E8" s="39"/>
      <c r="F8" s="39"/>
      <c r="G8" s="37"/>
      <c r="H8" s="39"/>
      <c r="I8" s="39"/>
      <c r="J8" s="39"/>
      <c r="K8" s="4"/>
      <c r="L8" s="4"/>
    </row>
    <row r="9" spans="1:12" s="2" customFormat="1" ht="17.25" customHeight="1" x14ac:dyDescent="0.15">
      <c r="A9" s="27" t="s">
        <v>46</v>
      </c>
      <c r="B9" s="41">
        <v>600</v>
      </c>
      <c r="C9" s="59">
        <f>C10</f>
        <v>600</v>
      </c>
      <c r="D9" s="40"/>
      <c r="E9" s="40">
        <f>E10</f>
        <v>600</v>
      </c>
      <c r="F9" s="40"/>
      <c r="G9" s="34"/>
      <c r="H9" s="40"/>
      <c r="I9" s="40"/>
      <c r="J9" s="40"/>
      <c r="K9" s="4">
        <f>SUM(D9:J9)</f>
        <v>600</v>
      </c>
      <c r="L9" s="4"/>
    </row>
    <row r="10" spans="1:12" s="2" customFormat="1" ht="17.25" customHeight="1" x14ac:dyDescent="0.15">
      <c r="A10" s="31" t="s">
        <v>47</v>
      </c>
      <c r="B10" s="42">
        <v>600</v>
      </c>
      <c r="C10" s="58">
        <v>600</v>
      </c>
      <c r="D10" s="39"/>
      <c r="E10" s="39">
        <v>600</v>
      </c>
      <c r="F10" s="39"/>
      <c r="G10" s="37"/>
      <c r="H10" s="39"/>
      <c r="I10" s="39"/>
      <c r="J10" s="39"/>
      <c r="K10" s="4"/>
      <c r="L10" s="4"/>
    </row>
    <row r="11" spans="1:12" s="2" customFormat="1" ht="17.25" customHeight="1" x14ac:dyDescent="0.15">
      <c r="A11" s="27" t="s">
        <v>121</v>
      </c>
      <c r="B11" s="41">
        <v>0</v>
      </c>
      <c r="C11" s="59">
        <f>C12</f>
        <v>0</v>
      </c>
      <c r="D11" s="40"/>
      <c r="E11" s="40">
        <f>E12</f>
        <v>0</v>
      </c>
      <c r="F11" s="40"/>
      <c r="G11" s="34"/>
      <c r="H11" s="40"/>
      <c r="I11" s="40"/>
      <c r="J11" s="40"/>
      <c r="K11" s="4">
        <f>SUM(D11:J11)</f>
        <v>0</v>
      </c>
      <c r="L11" s="4"/>
    </row>
    <row r="12" spans="1:12" s="2" customFormat="1" ht="17.25" customHeight="1" x14ac:dyDescent="0.15">
      <c r="A12" s="31" t="s">
        <v>48</v>
      </c>
      <c r="B12" s="42">
        <v>0</v>
      </c>
      <c r="C12" s="58">
        <v>0</v>
      </c>
      <c r="D12" s="39"/>
      <c r="E12" s="39">
        <v>0</v>
      </c>
      <c r="F12" s="39"/>
      <c r="G12" s="37"/>
      <c r="H12" s="39"/>
      <c r="I12" s="39"/>
      <c r="J12" s="39"/>
      <c r="K12" s="4"/>
      <c r="L12" s="4"/>
    </row>
    <row r="13" spans="1:12" s="2" customFormat="1" ht="17.25" customHeight="1" x14ac:dyDescent="0.15">
      <c r="A13" s="27" t="s">
        <v>122</v>
      </c>
      <c r="B13" s="40">
        <f>SUM(B14:B15)</f>
        <v>39212000</v>
      </c>
      <c r="C13" s="53">
        <f>SUM(C14:C15)</f>
        <v>40888000</v>
      </c>
      <c r="D13" s="40"/>
      <c r="E13" s="40">
        <f t="shared" ref="E13:J13" si="0">SUM(E14:E15)</f>
        <v>8000000</v>
      </c>
      <c r="F13" s="40"/>
      <c r="G13" s="34"/>
      <c r="H13" s="40">
        <f t="shared" si="0"/>
        <v>24888000</v>
      </c>
      <c r="I13" s="40"/>
      <c r="J13" s="40">
        <f t="shared" si="0"/>
        <v>8000000</v>
      </c>
      <c r="K13" s="24">
        <f>SUM(D13:J13)</f>
        <v>40888000</v>
      </c>
      <c r="L13" s="4"/>
    </row>
    <row r="14" spans="1:12" s="2" customFormat="1" ht="17.25" customHeight="1" x14ac:dyDescent="0.15">
      <c r="A14" s="31" t="s">
        <v>106</v>
      </c>
      <c r="B14" s="60">
        <v>38324000</v>
      </c>
      <c r="C14" s="60">
        <v>40000000</v>
      </c>
      <c r="D14" s="39"/>
      <c r="E14" s="39">
        <v>8000000</v>
      </c>
      <c r="F14" s="39"/>
      <c r="G14" s="37"/>
      <c r="H14" s="39">
        <v>24000000</v>
      </c>
      <c r="I14" s="39"/>
      <c r="J14" s="39">
        <v>8000000</v>
      </c>
      <c r="K14" s="4"/>
      <c r="L14" s="4"/>
    </row>
    <row r="15" spans="1:12" s="2" customFormat="1" ht="17.25" customHeight="1" x14ac:dyDescent="0.15">
      <c r="A15" s="31" t="s">
        <v>107</v>
      </c>
      <c r="B15" s="60">
        <v>888000</v>
      </c>
      <c r="C15" s="53">
        <v>888000</v>
      </c>
      <c r="D15" s="39"/>
      <c r="E15" s="39"/>
      <c r="F15" s="39"/>
      <c r="G15" s="37"/>
      <c r="H15" s="39">
        <v>888000</v>
      </c>
      <c r="I15" s="39"/>
      <c r="J15" s="39"/>
      <c r="K15" s="4"/>
      <c r="L15" s="4"/>
    </row>
    <row r="16" spans="1:12" s="2" customFormat="1" ht="17.25" customHeight="1" x14ac:dyDescent="0.15">
      <c r="A16" s="27" t="s">
        <v>123</v>
      </c>
      <c r="B16" s="40">
        <f>SUM(B17:B21)</f>
        <v>4475000</v>
      </c>
      <c r="C16" s="59">
        <f>SUM(C17:C21)</f>
        <v>6360000</v>
      </c>
      <c r="D16" s="40">
        <f t="shared" ref="D16:H16" si="1">SUM(D17:D21)</f>
        <v>325000</v>
      </c>
      <c r="E16" s="40"/>
      <c r="F16" s="40">
        <f t="shared" si="1"/>
        <v>1500000</v>
      </c>
      <c r="G16" s="34"/>
      <c r="H16" s="40">
        <f t="shared" si="1"/>
        <v>4535000</v>
      </c>
      <c r="I16" s="40"/>
      <c r="J16" s="40"/>
      <c r="K16" s="4">
        <f>SUM(D16:J16)</f>
        <v>6360000</v>
      </c>
      <c r="L16" s="4"/>
    </row>
    <row r="17" spans="1:15" s="2" customFormat="1" ht="19.899999999999999" customHeight="1" x14ac:dyDescent="0.15">
      <c r="A17" s="31" t="s">
        <v>49</v>
      </c>
      <c r="B17" s="39">
        <v>100000</v>
      </c>
      <c r="C17" s="53">
        <v>100000</v>
      </c>
      <c r="D17" s="39">
        <v>100000</v>
      </c>
      <c r="E17" s="39"/>
      <c r="F17" s="39"/>
      <c r="G17" s="37"/>
      <c r="H17" s="39"/>
      <c r="I17" s="39"/>
      <c r="J17" s="39"/>
      <c r="K17" s="4"/>
      <c r="L17" s="4"/>
    </row>
    <row r="18" spans="1:15" s="2" customFormat="1" ht="17.25" customHeight="1" x14ac:dyDescent="0.15">
      <c r="A18" s="31" t="s">
        <v>112</v>
      </c>
      <c r="B18" s="39">
        <v>0</v>
      </c>
      <c r="C18" s="54"/>
      <c r="D18" s="39"/>
      <c r="E18" s="39"/>
      <c r="F18" s="39"/>
      <c r="G18" s="37"/>
      <c r="H18" s="39"/>
      <c r="I18" s="39"/>
      <c r="J18" s="39"/>
      <c r="K18" s="4"/>
      <c r="L18" s="4"/>
    </row>
    <row r="19" spans="1:15" s="2" customFormat="1" ht="17.25" customHeight="1" x14ac:dyDescent="0.15">
      <c r="A19" s="31" t="s">
        <v>50</v>
      </c>
      <c r="B19" s="39">
        <v>225000</v>
      </c>
      <c r="C19" s="53">
        <v>225000</v>
      </c>
      <c r="D19" s="39">
        <v>225000</v>
      </c>
      <c r="E19" s="39"/>
      <c r="F19" s="39"/>
      <c r="G19" s="37"/>
      <c r="H19" s="39"/>
      <c r="I19" s="39"/>
      <c r="J19" s="39"/>
      <c r="K19" s="4"/>
      <c r="L19" s="4"/>
    </row>
    <row r="20" spans="1:15" s="2" customFormat="1" ht="17.25" customHeight="1" x14ac:dyDescent="0.15">
      <c r="A20" s="31" t="s">
        <v>51</v>
      </c>
      <c r="B20" s="39">
        <v>1500000</v>
      </c>
      <c r="C20" s="53">
        <v>1500000</v>
      </c>
      <c r="D20" s="39"/>
      <c r="E20" s="39"/>
      <c r="F20" s="39">
        <v>1500000</v>
      </c>
      <c r="G20" s="37"/>
      <c r="H20" s="39"/>
      <c r="I20" s="39"/>
      <c r="J20" s="39"/>
      <c r="K20" s="4"/>
      <c r="L20" s="4"/>
    </row>
    <row r="21" spans="1:15" s="2" customFormat="1" ht="17.25" customHeight="1" x14ac:dyDescent="0.15">
      <c r="A21" s="31" t="s">
        <v>52</v>
      </c>
      <c r="B21" s="39">
        <v>2650000</v>
      </c>
      <c r="C21" s="53">
        <v>4535000</v>
      </c>
      <c r="D21" s="39"/>
      <c r="E21" s="39"/>
      <c r="F21" s="39"/>
      <c r="G21" s="37"/>
      <c r="H21" s="39">
        <v>4535000</v>
      </c>
      <c r="I21" s="39"/>
      <c r="J21" s="39"/>
      <c r="K21" s="4"/>
      <c r="L21" s="4"/>
    </row>
    <row r="22" spans="1:15" s="2" customFormat="1" ht="17.25" customHeight="1" x14ac:dyDescent="0.15">
      <c r="A22" s="27" t="s">
        <v>124</v>
      </c>
      <c r="B22" s="40">
        <v>15884910</v>
      </c>
      <c r="C22" s="55">
        <f>SUM(C23:C25)</f>
        <v>16482310</v>
      </c>
      <c r="D22" s="40"/>
      <c r="E22" s="40">
        <f>SUM(E23:E25)</f>
        <v>14710300</v>
      </c>
      <c r="F22" s="40"/>
      <c r="G22" s="34"/>
      <c r="H22" s="40">
        <f>SUM(H23:H25)</f>
        <v>1572010</v>
      </c>
      <c r="I22" s="40"/>
      <c r="J22" s="40">
        <f>SUM(J23:J25)</f>
        <v>200000</v>
      </c>
      <c r="K22" s="4">
        <f>SUM(D22:J22)</f>
        <v>16482310</v>
      </c>
      <c r="L22" s="4"/>
    </row>
    <row r="23" spans="1:15" s="2" customFormat="1" ht="17.25" customHeight="1" x14ac:dyDescent="0.15">
      <c r="A23" s="31" t="s">
        <v>54</v>
      </c>
      <c r="B23" s="39">
        <v>750910</v>
      </c>
      <c r="C23" s="53">
        <v>1400910</v>
      </c>
      <c r="D23" s="39"/>
      <c r="E23" s="39"/>
      <c r="F23" s="39"/>
      <c r="G23" s="37"/>
      <c r="H23" s="39">
        <v>1200910</v>
      </c>
      <c r="I23" s="39"/>
      <c r="J23" s="39">
        <v>200000</v>
      </c>
      <c r="K23" s="4"/>
      <c r="L23" s="4"/>
    </row>
    <row r="24" spans="1:15" s="2" customFormat="1" ht="17.25" customHeight="1" x14ac:dyDescent="0.15">
      <c r="A24" s="31" t="s">
        <v>117</v>
      </c>
      <c r="B24" s="39">
        <v>373800</v>
      </c>
      <c r="C24" s="55">
        <v>371100</v>
      </c>
      <c r="D24" s="39"/>
      <c r="E24" s="39"/>
      <c r="F24" s="39"/>
      <c r="G24" s="37"/>
      <c r="H24" s="39">
        <v>371100</v>
      </c>
      <c r="I24" s="39"/>
      <c r="J24" s="39"/>
      <c r="K24" s="4"/>
      <c r="L24" s="4"/>
    </row>
    <row r="25" spans="1:15" s="2" customFormat="1" ht="17.25" customHeight="1" x14ac:dyDescent="0.15">
      <c r="A25" s="31" t="s">
        <v>53</v>
      </c>
      <c r="B25" s="39">
        <v>14760200</v>
      </c>
      <c r="C25" s="55">
        <v>14710300</v>
      </c>
      <c r="D25" s="39"/>
      <c r="E25" s="39">
        <v>14710300</v>
      </c>
      <c r="F25" s="39"/>
      <c r="G25" s="37"/>
      <c r="H25" s="39"/>
      <c r="I25" s="39"/>
      <c r="J25" s="39"/>
      <c r="K25" s="4"/>
      <c r="L25" s="4"/>
    </row>
    <row r="26" spans="1:15" s="2" customFormat="1" ht="17.25" customHeight="1" x14ac:dyDescent="0.15">
      <c r="A26" s="27" t="s">
        <v>125</v>
      </c>
      <c r="B26" s="40">
        <f>SUM(B27:B28)</f>
        <v>100070</v>
      </c>
      <c r="C26" s="55">
        <f>C27+C28</f>
        <v>100070</v>
      </c>
      <c r="D26" s="40"/>
      <c r="E26" s="40"/>
      <c r="F26" s="40"/>
      <c r="G26" s="34"/>
      <c r="H26" s="40">
        <v>70</v>
      </c>
      <c r="I26" s="40"/>
      <c r="J26" s="40">
        <v>100000</v>
      </c>
      <c r="K26" s="4">
        <f>SUM(D26:J26)</f>
        <v>100070</v>
      </c>
      <c r="L26" s="4"/>
    </row>
    <row r="27" spans="1:15" s="2" customFormat="1" ht="19.149999999999999" customHeight="1" x14ac:dyDescent="0.15">
      <c r="A27" s="27" t="s">
        <v>55</v>
      </c>
      <c r="B27" s="40">
        <v>70</v>
      </c>
      <c r="C27" s="55">
        <v>70</v>
      </c>
      <c r="D27" s="40"/>
      <c r="E27" s="40"/>
      <c r="F27" s="40"/>
      <c r="G27" s="34"/>
      <c r="H27" s="40">
        <v>70</v>
      </c>
      <c r="I27" s="40"/>
      <c r="J27" s="40"/>
      <c r="K27" s="4"/>
      <c r="L27" s="4"/>
    </row>
    <row r="28" spans="1:15" s="2" customFormat="1" ht="17.25" customHeight="1" x14ac:dyDescent="0.15">
      <c r="A28" s="27" t="s">
        <v>40</v>
      </c>
      <c r="B28" s="43">
        <v>100000</v>
      </c>
      <c r="C28" s="56">
        <v>100000</v>
      </c>
      <c r="D28" s="44"/>
      <c r="E28" s="43"/>
      <c r="F28" s="43"/>
      <c r="G28" s="34"/>
      <c r="H28" s="43"/>
      <c r="I28" s="43"/>
      <c r="J28" s="45">
        <v>100000</v>
      </c>
      <c r="K28" s="4">
        <f>SUM(D28:J28)</f>
        <v>100000</v>
      </c>
      <c r="L28" s="4"/>
    </row>
    <row r="29" spans="1:15" s="2" customFormat="1" ht="17.25" customHeight="1" x14ac:dyDescent="0.15">
      <c r="A29" s="27" t="s">
        <v>41</v>
      </c>
      <c r="B29" s="46">
        <f>C9+C11+B13+B16+B22+B26</f>
        <v>59672580</v>
      </c>
      <c r="C29" s="34">
        <f>C9+C11+C13+C16+C22+C26</f>
        <v>63830980</v>
      </c>
      <c r="D29" s="40">
        <f>D9+D11+D13+D16+D22+D26</f>
        <v>325000</v>
      </c>
      <c r="E29" s="46">
        <f>E9+E11+E13+E16+E22+E26</f>
        <v>22710900</v>
      </c>
      <c r="F29" s="46">
        <f>F9+F11+F13+F16+F22+F26</f>
        <v>1500000</v>
      </c>
      <c r="G29" s="46"/>
      <c r="H29" s="46">
        <f>H9+H11+H13+H16+H22+H26</f>
        <v>30995080</v>
      </c>
      <c r="I29" s="46"/>
      <c r="J29" s="46">
        <f>J9+J11+J13+J16+J22+J26</f>
        <v>8300000</v>
      </c>
      <c r="K29" s="24">
        <f>SUM(D29:J29)</f>
        <v>63830980</v>
      </c>
      <c r="L29" s="4"/>
    </row>
    <row r="30" spans="1:15" s="2" customFormat="1" ht="17.25" customHeight="1" x14ac:dyDescent="0.15">
      <c r="A30" s="30" t="s">
        <v>56</v>
      </c>
      <c r="B30" s="46"/>
      <c r="C30" s="61"/>
      <c r="D30" s="46"/>
      <c r="E30" s="46"/>
      <c r="F30" s="46"/>
      <c r="G30" s="34"/>
      <c r="H30" s="46"/>
      <c r="I30" s="46"/>
      <c r="J30" s="46"/>
      <c r="K30" s="4"/>
      <c r="L30" s="4"/>
    </row>
    <row r="31" spans="1:15" s="2" customFormat="1" ht="14.25" customHeight="1" x14ac:dyDescent="0.15">
      <c r="A31" s="27" t="s">
        <v>126</v>
      </c>
      <c r="B31" s="40">
        <f>SUM(B32:B58)</f>
        <v>56643729</v>
      </c>
      <c r="C31" s="56">
        <f>SUM(C32:C58)</f>
        <v>63230039</v>
      </c>
      <c r="D31" s="40">
        <f>SUM(D32:D58)</f>
        <v>9719330</v>
      </c>
      <c r="E31" s="40">
        <f>SUM(E32:E58)</f>
        <v>33398813</v>
      </c>
      <c r="F31" s="40">
        <f>SUM(F32:F58)</f>
        <v>150000</v>
      </c>
      <c r="G31" s="34"/>
      <c r="H31" s="40">
        <f>SUM(H32:H58)</f>
        <v>14395427</v>
      </c>
      <c r="I31" s="40">
        <f>SUM(I32:I58)</f>
        <v>5566469</v>
      </c>
      <c r="J31" s="40"/>
      <c r="K31" s="4">
        <f>SUM(D31:I31)</f>
        <v>63230039</v>
      </c>
      <c r="L31" s="4"/>
    </row>
    <row r="32" spans="1:15" s="2" customFormat="1" ht="14.25" customHeight="1" x14ac:dyDescent="0.15">
      <c r="A32" s="27" t="s">
        <v>129</v>
      </c>
      <c r="B32" s="63">
        <v>21132020</v>
      </c>
      <c r="C32" s="56">
        <f>SUM(D32:J32)</f>
        <v>21066500</v>
      </c>
      <c r="D32" s="40"/>
      <c r="E32" s="40">
        <f>M108*0.78</f>
        <v>18057000</v>
      </c>
      <c r="F32" s="40"/>
      <c r="G32" s="34"/>
      <c r="H32" s="40"/>
      <c r="I32" s="40">
        <f>M108*0.13</f>
        <v>3009500</v>
      </c>
      <c r="J32" s="40"/>
      <c r="K32" s="4"/>
      <c r="L32" s="4"/>
      <c r="M32" s="5"/>
      <c r="N32" s="5"/>
      <c r="O32" s="5"/>
    </row>
    <row r="33" spans="1:15" s="2" customFormat="1" ht="14.25" customHeight="1" x14ac:dyDescent="0.15">
      <c r="A33" s="27" t="s">
        <v>58</v>
      </c>
      <c r="B33" s="63">
        <v>0</v>
      </c>
      <c r="C33" s="56">
        <f>SUM(D33:J33)</f>
        <v>0</v>
      </c>
      <c r="D33" s="40"/>
      <c r="E33" s="40">
        <f>M109*0.78</f>
        <v>0</v>
      </c>
      <c r="F33" s="40"/>
      <c r="G33" s="34"/>
      <c r="H33" s="40"/>
      <c r="I33" s="40">
        <f>M109*0.13</f>
        <v>0</v>
      </c>
      <c r="J33" s="40"/>
      <c r="K33" s="4"/>
      <c r="L33" s="4"/>
      <c r="M33" s="5"/>
      <c r="N33" s="5"/>
      <c r="O33" s="5"/>
    </row>
    <row r="34" spans="1:15" s="2" customFormat="1" ht="14.25" customHeight="1" x14ac:dyDescent="0.15">
      <c r="A34" s="27" t="s">
        <v>59</v>
      </c>
      <c r="B34" s="63">
        <v>3355352</v>
      </c>
      <c r="C34" s="56">
        <f t="shared" ref="C34:C58" si="2">SUM(D34:J34)</f>
        <v>3355352</v>
      </c>
      <c r="D34" s="40"/>
      <c r="E34" s="40">
        <f>M110*0.78</f>
        <v>2876016</v>
      </c>
      <c r="F34" s="40"/>
      <c r="G34" s="34"/>
      <c r="H34" s="40"/>
      <c r="I34" s="40">
        <f>M110*0.13</f>
        <v>479336</v>
      </c>
      <c r="J34" s="40"/>
      <c r="K34" s="4"/>
      <c r="L34" s="4"/>
    </row>
    <row r="35" spans="1:15" s="2" customFormat="1" ht="14.25" customHeight="1" x14ac:dyDescent="0.15">
      <c r="A35" s="27" t="s">
        <v>60</v>
      </c>
      <c r="B35" s="63">
        <v>2972420</v>
      </c>
      <c r="C35" s="56">
        <f t="shared" si="2"/>
        <v>5609404</v>
      </c>
      <c r="D35" s="40">
        <v>165400</v>
      </c>
      <c r="E35" s="40"/>
      <c r="F35" s="40"/>
      <c r="G35" s="34"/>
      <c r="H35" s="40">
        <v>5444004</v>
      </c>
      <c r="I35" s="40"/>
      <c r="J35" s="40"/>
      <c r="K35" s="4"/>
      <c r="L35" s="4"/>
    </row>
    <row r="36" spans="1:15" s="2" customFormat="1" ht="14.25" customHeight="1" x14ac:dyDescent="0.15">
      <c r="A36" s="27" t="s">
        <v>61</v>
      </c>
      <c r="B36" s="63">
        <v>1962675</v>
      </c>
      <c r="C36" s="56">
        <f t="shared" si="2"/>
        <v>2512675</v>
      </c>
      <c r="D36" s="40">
        <v>1365000</v>
      </c>
      <c r="E36" s="40">
        <f>M112*0.78</f>
        <v>829436</v>
      </c>
      <c r="F36" s="40"/>
      <c r="G36" s="34"/>
      <c r="H36" s="40">
        <v>180000</v>
      </c>
      <c r="I36" s="40">
        <f>M112*0.13</f>
        <v>138239</v>
      </c>
      <c r="J36" s="40"/>
      <c r="K36" s="4"/>
      <c r="L36" s="4"/>
    </row>
    <row r="37" spans="1:15" s="2" customFormat="1" ht="14.25" customHeight="1" x14ac:dyDescent="0.15">
      <c r="A37" s="27" t="s">
        <v>63</v>
      </c>
      <c r="B37" s="63">
        <v>5464862</v>
      </c>
      <c r="C37" s="56">
        <f t="shared" si="2"/>
        <v>5885075</v>
      </c>
      <c r="D37" s="40">
        <v>702000</v>
      </c>
      <c r="E37" s="40">
        <f>M113*0.78</f>
        <v>3806728</v>
      </c>
      <c r="F37" s="40"/>
      <c r="G37" s="34"/>
      <c r="H37" s="40">
        <v>741892</v>
      </c>
      <c r="I37" s="40">
        <f>M113*0.13</f>
        <v>634455</v>
      </c>
      <c r="J37" s="40"/>
      <c r="K37" s="4"/>
      <c r="L37" s="4"/>
    </row>
    <row r="38" spans="1:15" s="2" customFormat="1" ht="14.25" customHeight="1" x14ac:dyDescent="0.15">
      <c r="A38" s="27" t="s">
        <v>64</v>
      </c>
      <c r="B38" s="40">
        <v>300000</v>
      </c>
      <c r="C38" s="56">
        <f t="shared" si="2"/>
        <v>433490</v>
      </c>
      <c r="D38" s="40">
        <v>300000</v>
      </c>
      <c r="E38" s="40">
        <f t="shared" ref="E38:E43" si="3">M114*0.78</f>
        <v>70200</v>
      </c>
      <c r="F38" s="40"/>
      <c r="G38" s="34"/>
      <c r="H38" s="40">
        <v>51590</v>
      </c>
      <c r="I38" s="40">
        <f t="shared" ref="I38:I43" si="4">M114*0.13</f>
        <v>11700</v>
      </c>
      <c r="J38" s="40"/>
      <c r="K38" s="4"/>
      <c r="L38" s="4"/>
    </row>
    <row r="39" spans="1:15" s="2" customFormat="1" ht="14.25" customHeight="1" x14ac:dyDescent="0.15">
      <c r="A39" s="27" t="s">
        <v>65</v>
      </c>
      <c r="B39" s="40">
        <v>913817</v>
      </c>
      <c r="C39" s="56">
        <f t="shared" si="2"/>
        <v>1152800</v>
      </c>
      <c r="D39" s="40">
        <v>408000</v>
      </c>
      <c r="E39" s="40">
        <f t="shared" si="3"/>
        <v>179400</v>
      </c>
      <c r="F39" s="40"/>
      <c r="G39" s="34"/>
      <c r="H39" s="40">
        <v>535500</v>
      </c>
      <c r="I39" s="40">
        <f t="shared" si="4"/>
        <v>29900</v>
      </c>
      <c r="J39" s="40"/>
      <c r="K39" s="4"/>
      <c r="L39" s="4"/>
    </row>
    <row r="40" spans="1:15" s="2" customFormat="1" ht="14.25" customHeight="1" x14ac:dyDescent="0.15">
      <c r="A40" s="27" t="s">
        <v>66</v>
      </c>
      <c r="B40" s="40">
        <v>145600</v>
      </c>
      <c r="C40" s="56">
        <f t="shared" si="2"/>
        <v>282100</v>
      </c>
      <c r="D40" s="40"/>
      <c r="E40" s="40">
        <f t="shared" si="3"/>
        <v>241800</v>
      </c>
      <c r="F40" s="40"/>
      <c r="G40" s="34"/>
      <c r="H40" s="40"/>
      <c r="I40" s="40">
        <f t="shared" si="4"/>
        <v>40300</v>
      </c>
      <c r="J40" s="40"/>
      <c r="K40" s="4"/>
      <c r="L40" s="4"/>
    </row>
    <row r="41" spans="1:15" s="2" customFormat="1" ht="14.25" customHeight="1" x14ac:dyDescent="0.15">
      <c r="A41" s="27" t="s">
        <v>67</v>
      </c>
      <c r="B41" s="40">
        <v>4755700</v>
      </c>
      <c r="C41" s="56">
        <f t="shared" si="2"/>
        <v>4721300</v>
      </c>
      <c r="D41" s="40">
        <v>3207000</v>
      </c>
      <c r="E41" s="40">
        <f t="shared" si="3"/>
        <v>717600</v>
      </c>
      <c r="F41" s="40"/>
      <c r="G41" s="34"/>
      <c r="H41" s="40">
        <v>677100</v>
      </c>
      <c r="I41" s="40">
        <f t="shared" si="4"/>
        <v>119600</v>
      </c>
      <c r="J41" s="40"/>
      <c r="K41" s="4"/>
      <c r="L41" s="4"/>
    </row>
    <row r="42" spans="1:15" s="2" customFormat="1" ht="14.25" customHeight="1" x14ac:dyDescent="0.15">
      <c r="A42" s="27" t="s">
        <v>68</v>
      </c>
      <c r="B42" s="40">
        <v>268632</v>
      </c>
      <c r="C42" s="56">
        <f t="shared" si="2"/>
        <v>268632</v>
      </c>
      <c r="D42" s="40"/>
      <c r="E42" s="40">
        <f t="shared" si="3"/>
        <v>230256</v>
      </c>
      <c r="F42" s="40"/>
      <c r="G42" s="34"/>
      <c r="H42" s="40"/>
      <c r="I42" s="40">
        <f t="shared" si="4"/>
        <v>38376</v>
      </c>
      <c r="J42" s="40"/>
      <c r="K42" s="4"/>
      <c r="L42" s="4"/>
    </row>
    <row r="43" spans="1:15" s="2" customFormat="1" ht="14.25" customHeight="1" x14ac:dyDescent="0.15">
      <c r="A43" s="27" t="s">
        <v>69</v>
      </c>
      <c r="B43" s="40">
        <v>627900</v>
      </c>
      <c r="C43" s="56">
        <f t="shared" si="2"/>
        <v>627900</v>
      </c>
      <c r="D43" s="40"/>
      <c r="E43" s="40">
        <f t="shared" si="3"/>
        <v>538200</v>
      </c>
      <c r="F43" s="40"/>
      <c r="G43" s="34"/>
      <c r="H43" s="40"/>
      <c r="I43" s="40">
        <f t="shared" si="4"/>
        <v>89700</v>
      </c>
      <c r="J43" s="40"/>
      <c r="K43" s="4"/>
      <c r="L43" s="4"/>
    </row>
    <row r="44" spans="1:15" s="2" customFormat="1" ht="14.25" customHeight="1" x14ac:dyDescent="0.15">
      <c r="A44" s="27" t="s">
        <v>70</v>
      </c>
      <c r="B44" s="40">
        <f t="shared" ref="B44" si="5">SUM(D44:I44)</f>
        <v>0</v>
      </c>
      <c r="C44" s="56">
        <f t="shared" si="2"/>
        <v>0</v>
      </c>
      <c r="D44" s="40"/>
      <c r="E44" s="40"/>
      <c r="F44" s="40"/>
      <c r="G44" s="34"/>
      <c r="H44" s="40"/>
      <c r="I44" s="40"/>
      <c r="J44" s="40"/>
      <c r="K44" s="4"/>
      <c r="L44" s="4"/>
    </row>
    <row r="45" spans="1:15" s="2" customFormat="1" ht="14.25" customHeight="1" x14ac:dyDescent="0.15">
      <c r="A45" s="27" t="s">
        <v>72</v>
      </c>
      <c r="B45" s="40">
        <v>364000</v>
      </c>
      <c r="C45" s="56">
        <f t="shared" si="2"/>
        <v>364000</v>
      </c>
      <c r="D45" s="40"/>
      <c r="E45" s="40">
        <f>M121*0.78</f>
        <v>312000</v>
      </c>
      <c r="F45" s="40"/>
      <c r="G45" s="34"/>
      <c r="H45" s="40"/>
      <c r="I45" s="40">
        <f>M121*0.13</f>
        <v>52000</v>
      </c>
      <c r="J45" s="40"/>
      <c r="K45" s="4"/>
      <c r="L45" s="4"/>
    </row>
    <row r="46" spans="1:15" s="2" customFormat="1" ht="14.25" customHeight="1" x14ac:dyDescent="0.15">
      <c r="A46" s="27" t="s">
        <v>71</v>
      </c>
      <c r="B46" s="40">
        <v>2649879</v>
      </c>
      <c r="C46" s="56">
        <f t="shared" si="2"/>
        <v>2690856</v>
      </c>
      <c r="D46" s="40">
        <v>2020000</v>
      </c>
      <c r="E46" s="40"/>
      <c r="F46" s="40"/>
      <c r="G46" s="34"/>
      <c r="H46" s="40">
        <v>670856</v>
      </c>
      <c r="I46" s="40"/>
      <c r="J46" s="40"/>
      <c r="K46" s="4"/>
      <c r="L46" s="4"/>
    </row>
    <row r="47" spans="1:15" s="2" customFormat="1" ht="14.25" customHeight="1" x14ac:dyDescent="0.15">
      <c r="A47" s="27" t="s">
        <v>73</v>
      </c>
      <c r="B47" s="40">
        <v>450905</v>
      </c>
      <c r="C47" s="56">
        <f t="shared" si="2"/>
        <v>450905</v>
      </c>
      <c r="D47" s="40"/>
      <c r="E47" s="40">
        <f t="shared" ref="E47" si="6">M122*0.78</f>
        <v>386490</v>
      </c>
      <c r="F47" s="40"/>
      <c r="G47" s="34"/>
      <c r="H47" s="40"/>
      <c r="I47" s="40">
        <f>M122*0.13</f>
        <v>64415</v>
      </c>
      <c r="J47" s="40"/>
      <c r="K47" s="4"/>
      <c r="L47" s="4"/>
    </row>
    <row r="48" spans="1:15" s="2" customFormat="1" ht="14.25" customHeight="1" x14ac:dyDescent="0.15">
      <c r="A48" s="27" t="s">
        <v>74</v>
      </c>
      <c r="B48" s="40">
        <v>498643</v>
      </c>
      <c r="C48" s="56">
        <f t="shared" si="2"/>
        <v>614266</v>
      </c>
      <c r="D48" s="40">
        <v>540000</v>
      </c>
      <c r="E48" s="40"/>
      <c r="F48" s="40"/>
      <c r="G48" s="34"/>
      <c r="H48" s="40">
        <v>74266</v>
      </c>
      <c r="I48" s="40"/>
      <c r="J48" s="40"/>
      <c r="K48" s="4"/>
      <c r="L48" s="4"/>
    </row>
    <row r="49" spans="1:12" s="2" customFormat="1" ht="14.25" customHeight="1" x14ac:dyDescent="0.15">
      <c r="A49" s="27" t="s">
        <v>120</v>
      </c>
      <c r="B49" s="40">
        <v>0</v>
      </c>
      <c r="C49" s="56">
        <f t="shared" si="2"/>
        <v>0</v>
      </c>
      <c r="D49" s="40"/>
      <c r="E49" s="40"/>
      <c r="F49" s="40"/>
      <c r="G49" s="34"/>
      <c r="H49" s="40"/>
      <c r="I49" s="40"/>
      <c r="J49" s="40"/>
      <c r="K49" s="4"/>
      <c r="L49" s="4"/>
    </row>
    <row r="50" spans="1:12" s="2" customFormat="1" ht="14.25" customHeight="1" x14ac:dyDescent="0.15">
      <c r="A50" s="27" t="s">
        <v>75</v>
      </c>
      <c r="B50" s="40">
        <v>2803714</v>
      </c>
      <c r="C50" s="56">
        <f t="shared" si="2"/>
        <v>3199428</v>
      </c>
      <c r="D50" s="40">
        <v>305230</v>
      </c>
      <c r="E50" s="40"/>
      <c r="F50" s="40"/>
      <c r="G50" s="34"/>
      <c r="H50" s="40">
        <v>2894198</v>
      </c>
      <c r="I50" s="40"/>
      <c r="J50" s="40"/>
      <c r="K50" s="4"/>
      <c r="L50" s="4"/>
    </row>
    <row r="51" spans="1:12" s="2" customFormat="1" ht="13.9" customHeight="1" x14ac:dyDescent="0.15">
      <c r="A51" s="27" t="s">
        <v>76</v>
      </c>
      <c r="B51" s="40">
        <v>288238</v>
      </c>
      <c r="C51" s="56">
        <f t="shared" si="2"/>
        <v>115446</v>
      </c>
      <c r="D51" s="40">
        <v>87200</v>
      </c>
      <c r="E51" s="40"/>
      <c r="F51" s="40"/>
      <c r="G51" s="34"/>
      <c r="H51" s="40">
        <v>28246</v>
      </c>
      <c r="I51" s="40"/>
      <c r="J51" s="40"/>
      <c r="K51" s="4"/>
      <c r="L51" s="4"/>
    </row>
    <row r="52" spans="1:12" s="2" customFormat="1" ht="13.9" customHeight="1" x14ac:dyDescent="0.15">
      <c r="A52" s="27" t="s">
        <v>78</v>
      </c>
      <c r="B52" s="40">
        <v>2283000</v>
      </c>
      <c r="C52" s="56">
        <f t="shared" si="2"/>
        <v>3098000</v>
      </c>
      <c r="D52" s="40">
        <v>248000</v>
      </c>
      <c r="E52" s="40"/>
      <c r="F52" s="40">
        <v>150000</v>
      </c>
      <c r="G52" s="34"/>
      <c r="H52" s="40">
        <v>2700000</v>
      </c>
      <c r="I52" s="40"/>
      <c r="J52" s="40"/>
      <c r="K52" s="4"/>
      <c r="L52" s="4"/>
    </row>
    <row r="53" spans="1:12" s="2" customFormat="1" ht="13.9" customHeight="1" x14ac:dyDescent="0.15">
      <c r="A53" s="27" t="s">
        <v>77</v>
      </c>
      <c r="B53" s="40">
        <v>1583400</v>
      </c>
      <c r="C53" s="56">
        <f t="shared" si="2"/>
        <v>1583400</v>
      </c>
      <c r="D53" s="40"/>
      <c r="E53" s="40">
        <f>M126*0.78</f>
        <v>1357200</v>
      </c>
      <c r="F53" s="40"/>
      <c r="G53" s="34"/>
      <c r="H53" s="40"/>
      <c r="I53" s="40">
        <f>M126*0.13</f>
        <v>226200</v>
      </c>
      <c r="J53" s="40"/>
      <c r="K53" s="4"/>
      <c r="L53" s="4"/>
    </row>
    <row r="54" spans="1:12" s="2" customFormat="1" ht="13.9" customHeight="1" x14ac:dyDescent="0.15">
      <c r="A54" s="27" t="s">
        <v>80</v>
      </c>
      <c r="B54" s="40">
        <v>1117338</v>
      </c>
      <c r="C54" s="56">
        <f t="shared" si="2"/>
        <v>1165068</v>
      </c>
      <c r="D54" s="40"/>
      <c r="E54" s="40">
        <f>M128*0.78</f>
        <v>936000</v>
      </c>
      <c r="F54" s="40"/>
      <c r="G54" s="34"/>
      <c r="H54" s="40">
        <v>73068</v>
      </c>
      <c r="I54" s="40">
        <f>M128*0.13</f>
        <v>156000</v>
      </c>
      <c r="J54" s="40"/>
      <c r="K54" s="4"/>
      <c r="L54" s="4"/>
    </row>
    <row r="55" spans="1:12" s="2" customFormat="1" ht="13.9" customHeight="1" x14ac:dyDescent="0.15">
      <c r="A55" s="27" t="s">
        <v>111</v>
      </c>
      <c r="B55" s="40">
        <v>263074</v>
      </c>
      <c r="C55" s="56">
        <f t="shared" si="2"/>
        <v>611737</v>
      </c>
      <c r="D55" s="40">
        <v>341500</v>
      </c>
      <c r="E55" s="40"/>
      <c r="F55" s="40"/>
      <c r="G55" s="34"/>
      <c r="H55" s="40">
        <v>270237</v>
      </c>
      <c r="I55" s="40"/>
      <c r="J55" s="40"/>
      <c r="K55" s="4"/>
      <c r="L55" s="4"/>
    </row>
    <row r="56" spans="1:12" s="2" customFormat="1" ht="13.9" customHeight="1" x14ac:dyDescent="0.15">
      <c r="A56" s="27" t="s">
        <v>79</v>
      </c>
      <c r="B56" s="40">
        <v>1105683</v>
      </c>
      <c r="C56" s="56">
        <f t="shared" si="2"/>
        <v>1154823</v>
      </c>
      <c r="D56" s="40"/>
      <c r="E56" s="40">
        <f>M127*0.78</f>
        <v>989848</v>
      </c>
      <c r="F56" s="40"/>
      <c r="G56" s="34"/>
      <c r="H56" s="40"/>
      <c r="I56" s="40">
        <f>M127*0.13</f>
        <v>164975</v>
      </c>
      <c r="J56" s="40"/>
      <c r="K56" s="4"/>
      <c r="L56" s="4"/>
    </row>
    <row r="57" spans="1:12" s="2" customFormat="1" ht="13.15" customHeight="1" x14ac:dyDescent="0.15">
      <c r="A57" s="27" t="s">
        <v>62</v>
      </c>
      <c r="B57" s="40">
        <v>1266877</v>
      </c>
      <c r="C57" s="56">
        <f t="shared" si="2"/>
        <v>2182412</v>
      </c>
      <c r="D57" s="40"/>
      <c r="E57" s="40">
        <f>M130*0.78</f>
        <v>1870639</v>
      </c>
      <c r="F57" s="40"/>
      <c r="G57" s="34"/>
      <c r="H57" s="40"/>
      <c r="I57" s="40">
        <f>M130*0.13</f>
        <v>311773</v>
      </c>
      <c r="J57" s="40"/>
      <c r="K57" s="4"/>
      <c r="L57" s="4"/>
    </row>
    <row r="58" spans="1:12" s="2" customFormat="1" ht="13.9" customHeight="1" x14ac:dyDescent="0.15">
      <c r="A58" s="25" t="s">
        <v>81</v>
      </c>
      <c r="B58" s="43">
        <v>70000</v>
      </c>
      <c r="C58" s="93">
        <f t="shared" si="2"/>
        <v>84470</v>
      </c>
      <c r="D58" s="43">
        <v>30000</v>
      </c>
      <c r="E58" s="43"/>
      <c r="F58" s="43"/>
      <c r="G58" s="34"/>
      <c r="H58" s="43">
        <v>54470</v>
      </c>
      <c r="I58" s="43"/>
      <c r="J58" s="43"/>
      <c r="K58" s="4"/>
      <c r="L58" s="4"/>
    </row>
    <row r="59" spans="1:12" s="2" customFormat="1" ht="14.25" customHeight="1" x14ac:dyDescent="0.15">
      <c r="A59" s="27" t="s">
        <v>82</v>
      </c>
      <c r="B59" s="40">
        <f>SUM(B60:B84)</f>
        <v>6358022</v>
      </c>
      <c r="C59" s="46">
        <f>SUM(C60:C84)</f>
        <v>6389969</v>
      </c>
      <c r="D59" s="40"/>
      <c r="E59" s="40"/>
      <c r="F59" s="40"/>
      <c r="G59" s="47"/>
      <c r="H59" s="40"/>
      <c r="I59" s="40"/>
      <c r="J59" s="40">
        <f>SUM(J60:J84)</f>
        <v>6389969</v>
      </c>
      <c r="K59" s="4"/>
      <c r="L59" s="4"/>
    </row>
    <row r="60" spans="1:12" s="2" customFormat="1" ht="14.25" customHeight="1" x14ac:dyDescent="0.15">
      <c r="A60" s="27" t="s">
        <v>129</v>
      </c>
      <c r="B60" s="40">
        <v>2089980</v>
      </c>
      <c r="C60" s="59">
        <f>M108*0.09</f>
        <v>2083500</v>
      </c>
      <c r="D60" s="40"/>
      <c r="E60" s="40"/>
      <c r="F60" s="40"/>
      <c r="G60" s="47"/>
      <c r="H60" s="40"/>
      <c r="I60" s="40"/>
      <c r="J60" s="40">
        <f t="shared" ref="J60:J84" si="7">C60</f>
        <v>2083500</v>
      </c>
      <c r="K60" s="4"/>
      <c r="L60" s="4"/>
    </row>
    <row r="61" spans="1:12" s="2" customFormat="1" ht="14.25" customHeight="1" x14ac:dyDescent="0.15">
      <c r="A61" s="27" t="s">
        <v>58</v>
      </c>
      <c r="B61" s="40">
        <v>0</v>
      </c>
      <c r="C61" s="59">
        <f>M109*0.09</f>
        <v>0</v>
      </c>
      <c r="D61" s="40"/>
      <c r="E61" s="40"/>
      <c r="F61" s="40"/>
      <c r="G61" s="47"/>
      <c r="H61" s="40"/>
      <c r="I61" s="40"/>
      <c r="J61" s="40">
        <f t="shared" si="7"/>
        <v>0</v>
      </c>
      <c r="K61" s="4"/>
      <c r="L61" s="4"/>
    </row>
    <row r="62" spans="1:12" s="2" customFormat="1" ht="14.25" customHeight="1" x14ac:dyDescent="0.15">
      <c r="A62" s="27" t="s">
        <v>59</v>
      </c>
      <c r="B62" s="40">
        <v>331848</v>
      </c>
      <c r="C62" s="59">
        <f>M110*0.09</f>
        <v>331848</v>
      </c>
      <c r="D62" s="40"/>
      <c r="E62" s="40"/>
      <c r="F62" s="40"/>
      <c r="G62" s="47"/>
      <c r="H62" s="40"/>
      <c r="I62" s="40"/>
      <c r="J62" s="40">
        <f>C62</f>
        <v>331848</v>
      </c>
      <c r="K62" s="4"/>
      <c r="L62" s="4"/>
    </row>
    <row r="63" spans="1:12" s="2" customFormat="1" ht="14.25" customHeight="1" x14ac:dyDescent="0.15">
      <c r="A63" s="27" t="s">
        <v>83</v>
      </c>
      <c r="B63" s="40">
        <v>1478480</v>
      </c>
      <c r="C63" s="59">
        <f>M111</f>
        <v>1519900</v>
      </c>
      <c r="D63" s="40"/>
      <c r="E63" s="40"/>
      <c r="F63" s="40"/>
      <c r="G63" s="48"/>
      <c r="H63" s="40"/>
      <c r="I63" s="40"/>
      <c r="J63" s="40">
        <f t="shared" si="7"/>
        <v>1519900</v>
      </c>
      <c r="K63" s="4"/>
      <c r="L63" s="4"/>
    </row>
    <row r="64" spans="1:12" s="2" customFormat="1" ht="14.25" customHeight="1" x14ac:dyDescent="0.15">
      <c r="A64" s="27" t="s">
        <v>61</v>
      </c>
      <c r="B64" s="40">
        <v>95704</v>
      </c>
      <c r="C64" s="59">
        <f>M112*0.09</f>
        <v>95704</v>
      </c>
      <c r="D64" s="40"/>
      <c r="E64" s="40"/>
      <c r="F64" s="40"/>
      <c r="G64" s="49"/>
      <c r="H64" s="40"/>
      <c r="I64" s="40"/>
      <c r="J64" s="40">
        <f>C64</f>
        <v>95704</v>
      </c>
      <c r="K64" s="4"/>
      <c r="L64" s="4"/>
    </row>
    <row r="65" spans="1:15" s="2" customFormat="1" ht="14.25" customHeight="1" x14ac:dyDescent="0.15">
      <c r="A65" s="27" t="s">
        <v>63</v>
      </c>
      <c r="B65" s="40">
        <v>439238</v>
      </c>
      <c r="C65" s="59">
        <f t="shared" ref="C65:C74" si="8">M113*0.09</f>
        <v>439238</v>
      </c>
      <c r="D65" s="40"/>
      <c r="E65" s="40"/>
      <c r="F65" s="40"/>
      <c r="G65" s="49"/>
      <c r="H65" s="40"/>
      <c r="I65" s="40"/>
      <c r="J65" s="40">
        <f t="shared" si="7"/>
        <v>439238</v>
      </c>
      <c r="K65" s="4"/>
      <c r="L65" s="4"/>
    </row>
    <row r="66" spans="1:15" s="2" customFormat="1" ht="14.25" customHeight="1" x14ac:dyDescent="0.15">
      <c r="A66" s="27" t="s">
        <v>64</v>
      </c>
      <c r="B66" s="40">
        <v>0</v>
      </c>
      <c r="C66" s="59">
        <f t="shared" si="8"/>
        <v>8100</v>
      </c>
      <c r="D66" s="40"/>
      <c r="E66" s="40"/>
      <c r="F66" s="40"/>
      <c r="G66" s="49"/>
      <c r="H66" s="40"/>
      <c r="I66" s="40"/>
      <c r="J66" s="40">
        <f t="shared" si="7"/>
        <v>8100</v>
      </c>
      <c r="K66" s="4"/>
      <c r="L66" s="4"/>
    </row>
    <row r="67" spans="1:15" s="2" customFormat="1" ht="14.25" customHeight="1" x14ac:dyDescent="0.15">
      <c r="A67" s="27" t="s">
        <v>65</v>
      </c>
      <c r="B67" s="40">
        <v>20700</v>
      </c>
      <c r="C67" s="59">
        <f t="shared" si="8"/>
        <v>20700</v>
      </c>
      <c r="D67" s="40"/>
      <c r="E67" s="40"/>
      <c r="F67" s="40"/>
      <c r="G67" s="49"/>
      <c r="H67" s="40"/>
      <c r="I67" s="40"/>
      <c r="J67" s="40">
        <f t="shared" si="7"/>
        <v>20700</v>
      </c>
      <c r="K67" s="4"/>
      <c r="L67" s="4"/>
    </row>
    <row r="68" spans="1:15" s="7" customFormat="1" ht="14.25" customHeight="1" x14ac:dyDescent="0.15">
      <c r="A68" s="27" t="s">
        <v>66</v>
      </c>
      <c r="B68" s="40">
        <v>14400</v>
      </c>
      <c r="C68" s="59">
        <f t="shared" si="8"/>
        <v>27900</v>
      </c>
      <c r="D68" s="40"/>
      <c r="E68" s="40"/>
      <c r="F68" s="40"/>
      <c r="G68" s="49"/>
      <c r="H68" s="40"/>
      <c r="I68" s="40"/>
      <c r="J68" s="40">
        <f t="shared" si="7"/>
        <v>27900</v>
      </c>
      <c r="K68" s="6"/>
      <c r="L68" s="6"/>
    </row>
    <row r="69" spans="1:15" s="7" customFormat="1" ht="14.25" customHeight="1" x14ac:dyDescent="0.15">
      <c r="A69" s="27" t="s">
        <v>67</v>
      </c>
      <c r="B69" s="40">
        <v>82800</v>
      </c>
      <c r="C69" s="59">
        <f t="shared" si="8"/>
        <v>82800</v>
      </c>
      <c r="D69" s="40"/>
      <c r="E69" s="40"/>
      <c r="F69" s="40"/>
      <c r="G69" s="49"/>
      <c r="H69" s="40"/>
      <c r="I69" s="40"/>
      <c r="J69" s="40">
        <f t="shared" si="7"/>
        <v>82800</v>
      </c>
      <c r="K69" s="6"/>
      <c r="L69" s="6"/>
    </row>
    <row r="70" spans="1:15" s="7" customFormat="1" ht="14.25" customHeight="1" x14ac:dyDescent="0.15">
      <c r="A70" s="27" t="s">
        <v>84</v>
      </c>
      <c r="B70" s="40">
        <v>26568</v>
      </c>
      <c r="C70" s="59">
        <f t="shared" si="8"/>
        <v>26568</v>
      </c>
      <c r="D70" s="40"/>
      <c r="E70" s="40"/>
      <c r="F70" s="40"/>
      <c r="G70" s="49"/>
      <c r="H70" s="40"/>
      <c r="I70" s="40"/>
      <c r="J70" s="40">
        <f t="shared" si="7"/>
        <v>26568</v>
      </c>
      <c r="K70" s="6"/>
      <c r="L70" s="6"/>
    </row>
    <row r="71" spans="1:15" s="2" customFormat="1" ht="14.25" customHeight="1" x14ac:dyDescent="0.15">
      <c r="A71" s="27" t="s">
        <v>69</v>
      </c>
      <c r="B71" s="40">
        <v>62100</v>
      </c>
      <c r="C71" s="59">
        <f t="shared" si="8"/>
        <v>62100</v>
      </c>
      <c r="D71" s="40"/>
      <c r="E71" s="40"/>
      <c r="F71" s="40"/>
      <c r="G71" s="49"/>
      <c r="H71" s="40"/>
      <c r="I71" s="40"/>
      <c r="J71" s="40">
        <f t="shared" si="7"/>
        <v>62100</v>
      </c>
      <c r="K71" s="4"/>
      <c r="L71" s="4"/>
    </row>
    <row r="72" spans="1:15" s="2" customFormat="1" ht="14.25" customHeight="1" x14ac:dyDescent="0.15">
      <c r="A72" s="27" t="s">
        <v>70</v>
      </c>
      <c r="B72" s="40">
        <f t="shared" ref="B72" si="9">M120*0.09</f>
        <v>0</v>
      </c>
      <c r="C72" s="59">
        <f t="shared" si="8"/>
        <v>0</v>
      </c>
      <c r="D72" s="40"/>
      <c r="E72" s="40"/>
      <c r="F72" s="40"/>
      <c r="G72" s="49"/>
      <c r="H72" s="40"/>
      <c r="I72" s="40"/>
      <c r="J72" s="40">
        <f t="shared" si="7"/>
        <v>0</v>
      </c>
      <c r="K72" s="4"/>
      <c r="L72" s="4"/>
      <c r="O72" s="8"/>
    </row>
    <row r="73" spans="1:15" s="2" customFormat="1" ht="14.25" customHeight="1" x14ac:dyDescent="0.15">
      <c r="A73" s="27" t="s">
        <v>72</v>
      </c>
      <c r="B73" s="40">
        <v>36000</v>
      </c>
      <c r="C73" s="59">
        <f t="shared" si="8"/>
        <v>36000</v>
      </c>
      <c r="D73" s="40"/>
      <c r="E73" s="40"/>
      <c r="F73" s="40"/>
      <c r="G73" s="49"/>
      <c r="H73" s="40"/>
      <c r="I73" s="40"/>
      <c r="J73" s="40">
        <f t="shared" si="7"/>
        <v>36000</v>
      </c>
      <c r="K73" s="4"/>
      <c r="L73" s="4"/>
    </row>
    <row r="74" spans="1:15" s="2" customFormat="1" ht="14.25" customHeight="1" x14ac:dyDescent="0.15">
      <c r="A74" s="27" t="s">
        <v>73</v>
      </c>
      <c r="B74" s="40">
        <v>44595</v>
      </c>
      <c r="C74" s="59">
        <f t="shared" si="8"/>
        <v>44595</v>
      </c>
      <c r="D74" s="40"/>
      <c r="E74" s="40"/>
      <c r="F74" s="40"/>
      <c r="G74" s="49"/>
      <c r="H74" s="40"/>
      <c r="I74" s="40"/>
      <c r="J74" s="40">
        <f t="shared" si="7"/>
        <v>44595</v>
      </c>
      <c r="K74" s="4"/>
      <c r="L74" s="4"/>
    </row>
    <row r="75" spans="1:15" s="2" customFormat="1" ht="14.25" customHeight="1" x14ac:dyDescent="0.15">
      <c r="A75" s="27" t="s">
        <v>74</v>
      </c>
      <c r="B75" s="40">
        <v>0</v>
      </c>
      <c r="C75" s="59">
        <v>0</v>
      </c>
      <c r="D75" s="40"/>
      <c r="E75" s="40"/>
      <c r="F75" s="40"/>
      <c r="G75" s="49"/>
      <c r="H75" s="40"/>
      <c r="I75" s="40"/>
      <c r="J75" s="40">
        <f t="shared" si="7"/>
        <v>0</v>
      </c>
      <c r="K75" s="4"/>
      <c r="L75" s="4"/>
    </row>
    <row r="76" spans="1:15" s="2" customFormat="1" ht="14.25" customHeight="1" x14ac:dyDescent="0.15">
      <c r="A76" s="27" t="s">
        <v>86</v>
      </c>
      <c r="B76" s="40">
        <v>386000</v>
      </c>
      <c r="C76" s="59">
        <f>M125</f>
        <v>266000</v>
      </c>
      <c r="D76" s="40"/>
      <c r="E76" s="40"/>
      <c r="F76" s="40"/>
      <c r="G76" s="49"/>
      <c r="H76" s="40"/>
      <c r="I76" s="40"/>
      <c r="J76" s="40">
        <f t="shared" si="7"/>
        <v>266000</v>
      </c>
      <c r="K76" s="4"/>
      <c r="L76" s="4"/>
    </row>
    <row r="77" spans="1:15" s="2" customFormat="1" ht="14.25" customHeight="1" x14ac:dyDescent="0.15">
      <c r="A77" s="27" t="s">
        <v>85</v>
      </c>
      <c r="B77" s="40">
        <f>M123</f>
        <v>200000</v>
      </c>
      <c r="C77" s="59">
        <f>M123</f>
        <v>200000</v>
      </c>
      <c r="D77" s="40"/>
      <c r="E77" s="40"/>
      <c r="F77" s="40"/>
      <c r="G77" s="49"/>
      <c r="H77" s="40"/>
      <c r="I77" s="40"/>
      <c r="J77" s="40">
        <f t="shared" si="7"/>
        <v>200000</v>
      </c>
      <c r="K77" s="4"/>
      <c r="L77" s="4"/>
    </row>
    <row r="78" spans="1:15" s="2" customFormat="1" ht="14.25" customHeight="1" x14ac:dyDescent="0.15">
      <c r="A78" s="27" t="s">
        <v>118</v>
      </c>
      <c r="B78" s="40">
        <v>550360</v>
      </c>
      <c r="C78" s="59">
        <f>M124</f>
        <v>550360</v>
      </c>
      <c r="D78" s="40"/>
      <c r="E78" s="40"/>
      <c r="F78" s="40"/>
      <c r="G78" s="49"/>
      <c r="H78" s="40"/>
      <c r="I78" s="40"/>
      <c r="J78" s="40">
        <f t="shared" si="7"/>
        <v>550360</v>
      </c>
      <c r="K78" s="4"/>
      <c r="L78" s="4"/>
    </row>
    <row r="79" spans="1:15" s="2" customFormat="1" ht="14.25" customHeight="1" x14ac:dyDescent="0.15">
      <c r="A79" s="27" t="s">
        <v>77</v>
      </c>
      <c r="B79" s="40">
        <v>156600</v>
      </c>
      <c r="C79" s="59">
        <f>M126*0.09</f>
        <v>156600</v>
      </c>
      <c r="D79" s="40"/>
      <c r="E79" s="40"/>
      <c r="F79" s="40"/>
      <c r="G79" s="49"/>
      <c r="H79" s="40"/>
      <c r="I79" s="40"/>
      <c r="J79" s="40">
        <f t="shared" si="7"/>
        <v>156600</v>
      </c>
      <c r="K79" s="4"/>
      <c r="L79" s="4"/>
    </row>
    <row r="80" spans="1:15" s="2" customFormat="1" ht="14.25" customHeight="1" x14ac:dyDescent="0.15">
      <c r="A80" s="27" t="s">
        <v>87</v>
      </c>
      <c r="B80" s="40">
        <v>108000</v>
      </c>
      <c r="C80" s="59">
        <f>M128*0.09</f>
        <v>108000</v>
      </c>
      <c r="D80" s="40"/>
      <c r="E80" s="40"/>
      <c r="F80" s="40"/>
      <c r="G80" s="49"/>
      <c r="H80" s="40"/>
      <c r="I80" s="40"/>
      <c r="J80" s="40">
        <f t="shared" si="7"/>
        <v>108000</v>
      </c>
      <c r="K80" s="4"/>
      <c r="L80" s="4"/>
    </row>
    <row r="81" spans="1:12" s="2" customFormat="1" ht="14.25" customHeight="1" x14ac:dyDescent="0.15">
      <c r="A81" s="27" t="s">
        <v>88</v>
      </c>
      <c r="B81" s="40">
        <f>M129*0.09</f>
        <v>0</v>
      </c>
      <c r="C81" s="59">
        <f>M129*0.09</f>
        <v>0</v>
      </c>
      <c r="D81" s="40"/>
      <c r="E81" s="40"/>
      <c r="F81" s="40"/>
      <c r="G81" s="49"/>
      <c r="H81" s="40"/>
      <c r="I81" s="40"/>
      <c r="J81" s="40">
        <f t="shared" si="7"/>
        <v>0</v>
      </c>
      <c r="K81" s="4"/>
      <c r="L81" s="4"/>
    </row>
    <row r="82" spans="1:12" s="2" customFormat="1" ht="14.25" customHeight="1" x14ac:dyDescent="0.15">
      <c r="A82" s="27" t="s">
        <v>79</v>
      </c>
      <c r="B82" s="40">
        <v>109353</v>
      </c>
      <c r="C82" s="59">
        <f>M127*0.09</f>
        <v>114213</v>
      </c>
      <c r="D82" s="40"/>
      <c r="E82" s="40"/>
      <c r="F82" s="40"/>
      <c r="G82" s="49"/>
      <c r="H82" s="40"/>
      <c r="I82" s="40"/>
      <c r="J82" s="40">
        <f t="shared" si="7"/>
        <v>114213</v>
      </c>
      <c r="K82" s="4"/>
      <c r="L82" s="4"/>
    </row>
    <row r="83" spans="1:12" s="2" customFormat="1" ht="14.25" customHeight="1" x14ac:dyDescent="0.15">
      <c r="A83" s="27" t="s">
        <v>62</v>
      </c>
      <c r="B83" s="40">
        <v>125296</v>
      </c>
      <c r="C83" s="59">
        <f>M130*0.09</f>
        <v>215843</v>
      </c>
      <c r="D83" s="40"/>
      <c r="E83" s="40"/>
      <c r="F83" s="40"/>
      <c r="G83" s="49"/>
      <c r="H83" s="40"/>
      <c r="I83" s="40"/>
      <c r="J83" s="40">
        <f>C83</f>
        <v>215843</v>
      </c>
      <c r="K83" s="4"/>
      <c r="L83" s="4"/>
    </row>
    <row r="84" spans="1:12" s="2" customFormat="1" ht="14.25" customHeight="1" x14ac:dyDescent="0.15">
      <c r="A84" s="25" t="s">
        <v>81</v>
      </c>
      <c r="B84" s="43">
        <f>M131*0.09</f>
        <v>0</v>
      </c>
      <c r="C84" s="62">
        <f>M131*0.09</f>
        <v>0</v>
      </c>
      <c r="D84" s="43"/>
      <c r="E84" s="43"/>
      <c r="F84" s="43"/>
      <c r="G84" s="49"/>
      <c r="H84" s="43"/>
      <c r="I84" s="43"/>
      <c r="J84" s="43">
        <f t="shared" si="7"/>
        <v>0</v>
      </c>
      <c r="K84" s="4"/>
      <c r="L84" s="4"/>
    </row>
    <row r="85" spans="1:12" s="2" customFormat="1" ht="14.25" customHeight="1" x14ac:dyDescent="0.15">
      <c r="A85" s="27" t="s">
        <v>42</v>
      </c>
      <c r="B85" s="34">
        <f>B31+B59</f>
        <v>63001751</v>
      </c>
      <c r="C85" s="34">
        <f>C31+C59</f>
        <v>69620008</v>
      </c>
      <c r="D85" s="34">
        <f>D31</f>
        <v>9719330</v>
      </c>
      <c r="E85" s="34">
        <f>E31</f>
        <v>33398813</v>
      </c>
      <c r="F85" s="34">
        <f>F31</f>
        <v>150000</v>
      </c>
      <c r="G85" s="34"/>
      <c r="H85" s="34">
        <f>H31</f>
        <v>14395427</v>
      </c>
      <c r="I85" s="34">
        <f>I31</f>
        <v>5566469</v>
      </c>
      <c r="J85" s="34">
        <f>J59</f>
        <v>6389969</v>
      </c>
      <c r="K85" s="4">
        <f>SUM(D85:J85)</f>
        <v>69620008</v>
      </c>
      <c r="L85" s="4"/>
    </row>
    <row r="86" spans="1:12" s="2" customFormat="1" ht="14.25" customHeight="1" x14ac:dyDescent="0.15">
      <c r="A86" s="29" t="s">
        <v>110</v>
      </c>
      <c r="B86" s="34">
        <f>B29-B85</f>
        <v>-3329171</v>
      </c>
      <c r="C86" s="34">
        <f>C29-C85</f>
        <v>-5789028</v>
      </c>
      <c r="D86" s="34">
        <f>D29-D85</f>
        <v>-9394330</v>
      </c>
      <c r="E86" s="34">
        <f>E29-E85</f>
        <v>-10687913</v>
      </c>
      <c r="F86" s="34">
        <f>F29-F85</f>
        <v>1350000</v>
      </c>
      <c r="G86" s="34"/>
      <c r="H86" s="34">
        <f>H29-H85</f>
        <v>16599653</v>
      </c>
      <c r="I86" s="34">
        <f>I29-I85</f>
        <v>-5566469</v>
      </c>
      <c r="J86" s="34">
        <f>J29-J85</f>
        <v>1910031</v>
      </c>
      <c r="K86" s="4">
        <f>SUM(D86:J86)</f>
        <v>-5789028</v>
      </c>
      <c r="L86" s="4"/>
    </row>
    <row r="87" spans="1:12" s="2" customFormat="1" ht="14.25" customHeight="1" x14ac:dyDescent="0.15">
      <c r="A87" s="29" t="s">
        <v>108</v>
      </c>
      <c r="B87" s="34">
        <v>0</v>
      </c>
      <c r="C87" s="34"/>
      <c r="D87" s="34">
        <v>0</v>
      </c>
      <c r="E87" s="34">
        <v>0</v>
      </c>
      <c r="F87" s="34">
        <v>0</v>
      </c>
      <c r="G87" s="34"/>
      <c r="H87" s="34">
        <v>0</v>
      </c>
      <c r="I87" s="34">
        <v>0</v>
      </c>
      <c r="J87" s="34">
        <v>0</v>
      </c>
      <c r="K87" s="4"/>
      <c r="L87" s="4"/>
    </row>
    <row r="88" spans="1:12" s="2" customFormat="1" ht="14.25" customHeight="1" x14ac:dyDescent="0.15">
      <c r="A88" s="29" t="s">
        <v>109</v>
      </c>
      <c r="B88" s="50">
        <f>B86+B87</f>
        <v>-3329171</v>
      </c>
      <c r="C88" s="50">
        <f>C86+C87</f>
        <v>-5789028</v>
      </c>
      <c r="D88" s="34">
        <f>D86+D87</f>
        <v>-9394330</v>
      </c>
      <c r="E88" s="34">
        <f>E86+E87</f>
        <v>-10687913</v>
      </c>
      <c r="F88" s="34">
        <f>F86+F87</f>
        <v>1350000</v>
      </c>
      <c r="G88" s="34"/>
      <c r="H88" s="34">
        <f>H86+H87</f>
        <v>16599653</v>
      </c>
      <c r="I88" s="34">
        <f>I86+I87</f>
        <v>-5566469</v>
      </c>
      <c r="J88" s="34">
        <f>J86+J87</f>
        <v>1910031</v>
      </c>
      <c r="K88" s="4">
        <f>SUM(D88:J88)</f>
        <v>-5789028</v>
      </c>
      <c r="L88" s="4"/>
    </row>
    <row r="89" spans="1:12" s="2" customFormat="1" ht="14.25" customHeight="1" x14ac:dyDescent="0.15">
      <c r="A89" s="28" t="s">
        <v>89</v>
      </c>
      <c r="B89" s="46"/>
      <c r="C89" s="46"/>
      <c r="D89" s="46"/>
      <c r="E89" s="46"/>
      <c r="F89" s="46"/>
      <c r="G89" s="34"/>
      <c r="H89" s="46"/>
      <c r="I89" s="46"/>
      <c r="J89" s="46"/>
      <c r="K89" s="4"/>
      <c r="L89" s="4"/>
    </row>
    <row r="90" spans="1:12" s="2" customFormat="1" ht="14.25" customHeight="1" x14ac:dyDescent="0.15">
      <c r="A90" s="28" t="s">
        <v>90</v>
      </c>
      <c r="B90" s="43"/>
      <c r="C90" s="43"/>
      <c r="D90" s="43"/>
      <c r="E90" s="43"/>
      <c r="F90" s="43"/>
      <c r="G90" s="34"/>
      <c r="H90" s="43"/>
      <c r="I90" s="43"/>
      <c r="J90" s="43"/>
      <c r="K90" s="4"/>
      <c r="L90" s="4"/>
    </row>
    <row r="91" spans="1:12" s="2" customFormat="1" ht="14.25" customHeight="1" x14ac:dyDescent="0.15">
      <c r="A91" s="28" t="s">
        <v>43</v>
      </c>
      <c r="B91" s="34"/>
      <c r="C91" s="34"/>
      <c r="D91" s="34">
        <v>0</v>
      </c>
      <c r="E91" s="34">
        <v>0</v>
      </c>
      <c r="F91" s="34">
        <v>0</v>
      </c>
      <c r="G91" s="34"/>
      <c r="H91" s="34">
        <v>0</v>
      </c>
      <c r="I91" s="34">
        <v>0</v>
      </c>
      <c r="J91" s="34">
        <v>0</v>
      </c>
      <c r="K91" s="4"/>
      <c r="L91" s="4"/>
    </row>
    <row r="92" spans="1:12" s="2" customFormat="1" ht="14.25" customHeight="1" x14ac:dyDescent="0.15">
      <c r="A92" s="27" t="s">
        <v>91</v>
      </c>
      <c r="B92" s="34"/>
      <c r="C92" s="34"/>
      <c r="D92" s="34"/>
      <c r="E92" s="34"/>
      <c r="F92" s="34"/>
      <c r="G92" s="34"/>
      <c r="H92" s="34"/>
      <c r="I92" s="34"/>
      <c r="J92" s="34"/>
      <c r="K92" s="4"/>
      <c r="L92" s="4"/>
    </row>
    <row r="93" spans="1:12" s="2" customFormat="1" ht="14.25" customHeight="1" x14ac:dyDescent="0.15">
      <c r="A93" s="29" t="s">
        <v>93</v>
      </c>
      <c r="B93" s="34"/>
      <c r="C93" s="34"/>
      <c r="D93" s="34">
        <v>0</v>
      </c>
      <c r="E93" s="34">
        <v>0</v>
      </c>
      <c r="F93" s="34">
        <v>0</v>
      </c>
      <c r="G93" s="34"/>
      <c r="H93" s="34">
        <v>0</v>
      </c>
      <c r="I93" s="34">
        <v>0</v>
      </c>
      <c r="J93" s="34">
        <v>0</v>
      </c>
      <c r="K93" s="4"/>
      <c r="L93" s="4"/>
    </row>
    <row r="94" spans="1:12" s="2" customFormat="1" ht="14.25" customHeight="1" x14ac:dyDescent="0.15">
      <c r="A94" s="29" t="s">
        <v>102</v>
      </c>
      <c r="B94" s="34">
        <f>B90-B93</f>
        <v>0</v>
      </c>
      <c r="C94" s="34">
        <f>C90-C93</f>
        <v>0</v>
      </c>
      <c r="D94" s="34">
        <f>D90-D93</f>
        <v>0</v>
      </c>
      <c r="E94" s="34">
        <f>E90-E93</f>
        <v>0</v>
      </c>
      <c r="F94" s="34">
        <f>F90-F93</f>
        <v>0</v>
      </c>
      <c r="G94" s="34"/>
      <c r="H94" s="34">
        <f>H90-H93</f>
        <v>0</v>
      </c>
      <c r="I94" s="34">
        <f>I90-I93</f>
        <v>0</v>
      </c>
      <c r="J94" s="34">
        <f>J90-J93</f>
        <v>0</v>
      </c>
      <c r="K94" s="4"/>
      <c r="L94" s="4"/>
    </row>
    <row r="95" spans="1:12" s="2" customFormat="1" ht="14.25" customHeight="1" x14ac:dyDescent="0.15">
      <c r="A95" s="29" t="s">
        <v>92</v>
      </c>
      <c r="B95" s="34">
        <f>B88+B94</f>
        <v>-3329171</v>
      </c>
      <c r="C95" s="34">
        <f>C88+C94</f>
        <v>-5789028</v>
      </c>
      <c r="D95" s="34">
        <f>D88+D94</f>
        <v>-9394330</v>
      </c>
      <c r="E95" s="34">
        <f>E88+E94</f>
        <v>-10687913</v>
      </c>
      <c r="F95" s="34">
        <f>F88+F94</f>
        <v>1350000</v>
      </c>
      <c r="G95" s="34"/>
      <c r="H95" s="34">
        <f>H88+F94</f>
        <v>16599653</v>
      </c>
      <c r="I95" s="34">
        <f>I88+I94</f>
        <v>-5566469</v>
      </c>
      <c r="J95" s="34">
        <f>J88+J94</f>
        <v>1910031</v>
      </c>
      <c r="K95" s="4">
        <f>SUM(D95:J95)</f>
        <v>-5789028</v>
      </c>
      <c r="L95" s="4"/>
    </row>
    <row r="96" spans="1:12" s="2" customFormat="1" ht="14.25" customHeight="1" x14ac:dyDescent="0.15">
      <c r="A96" s="33" t="s">
        <v>94</v>
      </c>
      <c r="B96" s="34">
        <v>128647536</v>
      </c>
      <c r="C96" s="34"/>
      <c r="D96" s="34"/>
      <c r="E96" s="34"/>
      <c r="F96" s="34"/>
      <c r="G96" s="34"/>
      <c r="H96" s="34"/>
      <c r="I96" s="34"/>
      <c r="J96" s="34"/>
      <c r="K96" s="4"/>
      <c r="L96" s="4"/>
    </row>
    <row r="97" spans="1:17" s="2" customFormat="1" ht="14.25" customHeight="1" x14ac:dyDescent="0.15">
      <c r="A97" s="33" t="s">
        <v>95</v>
      </c>
      <c r="B97" s="34">
        <v>125318365</v>
      </c>
      <c r="C97" s="34"/>
      <c r="D97" s="34"/>
      <c r="E97" s="34"/>
      <c r="F97" s="34"/>
      <c r="G97" s="34"/>
      <c r="H97" s="34"/>
      <c r="I97" s="34"/>
      <c r="J97" s="34"/>
      <c r="K97" s="4"/>
      <c r="L97" s="4"/>
    </row>
    <row r="98" spans="1:17" s="2" customFormat="1" ht="14.25" customHeight="1" x14ac:dyDescent="0.15">
      <c r="A98" s="27" t="s">
        <v>96</v>
      </c>
      <c r="B98" s="46"/>
      <c r="C98" s="46"/>
      <c r="D98" s="46"/>
      <c r="E98" s="46"/>
      <c r="F98" s="46"/>
      <c r="G98" s="34"/>
      <c r="H98" s="46"/>
      <c r="I98" s="46"/>
      <c r="J98" s="46"/>
      <c r="K98" s="4"/>
      <c r="L98" s="4"/>
    </row>
    <row r="99" spans="1:17" s="2" customFormat="1" ht="14.25" customHeight="1" x14ac:dyDescent="0.15">
      <c r="A99" s="27" t="s">
        <v>99</v>
      </c>
      <c r="B99" s="39">
        <v>14760200</v>
      </c>
      <c r="C99" s="39">
        <v>14710300</v>
      </c>
      <c r="D99" s="40"/>
      <c r="E99" s="39">
        <v>14710300</v>
      </c>
      <c r="F99" s="40"/>
      <c r="G99" s="34"/>
      <c r="H99" s="40"/>
      <c r="I99" s="40"/>
      <c r="J99" s="40"/>
      <c r="K99" s="4"/>
      <c r="L99" s="4"/>
    </row>
    <row r="100" spans="1:17" s="2" customFormat="1" ht="14.25" customHeight="1" x14ac:dyDescent="0.15">
      <c r="A100" s="27" t="s">
        <v>103</v>
      </c>
      <c r="B100" s="39">
        <v>14760200</v>
      </c>
      <c r="C100" s="39">
        <v>14710300</v>
      </c>
      <c r="D100" s="40"/>
      <c r="E100" s="39">
        <v>14710300</v>
      </c>
      <c r="F100" s="40"/>
      <c r="G100" s="34"/>
      <c r="H100" s="40"/>
      <c r="I100" s="40"/>
      <c r="J100" s="40"/>
      <c r="K100" s="4"/>
      <c r="L100" s="4"/>
    </row>
    <row r="101" spans="1:17" s="2" customFormat="1" ht="14.25" customHeight="1" x14ac:dyDescent="0.15">
      <c r="A101" s="32" t="s">
        <v>100</v>
      </c>
      <c r="B101" s="51">
        <v>-14760200</v>
      </c>
      <c r="C101" s="51">
        <v>-14710300</v>
      </c>
      <c r="D101" s="40"/>
      <c r="E101" s="51">
        <f>C101</f>
        <v>-14710300</v>
      </c>
      <c r="F101" s="40"/>
      <c r="G101" s="34"/>
      <c r="H101" s="40"/>
      <c r="I101" s="40"/>
      <c r="J101" s="40"/>
      <c r="K101" s="4"/>
      <c r="L101" s="4"/>
    </row>
    <row r="102" spans="1:17" s="2" customFormat="1" ht="14.25" customHeight="1" x14ac:dyDescent="0.15">
      <c r="A102" s="32" t="s">
        <v>101</v>
      </c>
      <c r="B102" s="51">
        <v>-14760200</v>
      </c>
      <c r="C102" s="51">
        <v>-14710300</v>
      </c>
      <c r="D102" s="43"/>
      <c r="E102" s="52">
        <f>C102</f>
        <v>-14710300</v>
      </c>
      <c r="F102" s="43"/>
      <c r="G102" s="34"/>
      <c r="H102" s="43"/>
      <c r="I102" s="43"/>
      <c r="J102" s="43"/>
      <c r="K102" s="4"/>
      <c r="L102" s="4"/>
    </row>
    <row r="103" spans="1:17" s="2" customFormat="1" ht="14.25" customHeight="1" x14ac:dyDescent="0.15">
      <c r="A103" s="29" t="s">
        <v>97</v>
      </c>
      <c r="B103" s="34">
        <v>0</v>
      </c>
      <c r="C103" s="34">
        <v>0</v>
      </c>
      <c r="D103" s="34"/>
      <c r="E103" s="34"/>
      <c r="F103" s="34"/>
      <c r="G103" s="34"/>
      <c r="H103" s="34"/>
      <c r="I103" s="34"/>
      <c r="J103" s="34"/>
      <c r="K103" s="4"/>
      <c r="L103" s="4"/>
    </row>
    <row r="104" spans="1:17" s="2" customFormat="1" ht="14.25" customHeight="1" x14ac:dyDescent="0.15">
      <c r="A104" s="29" t="s">
        <v>104</v>
      </c>
      <c r="B104" s="34">
        <f ca="1">B104-B100</f>
        <v>0</v>
      </c>
      <c r="C104" s="34">
        <f ca="1">C104-C100</f>
        <v>0</v>
      </c>
      <c r="D104" s="34"/>
      <c r="E104" s="34"/>
      <c r="F104" s="34"/>
      <c r="G104" s="34"/>
      <c r="H104" s="34"/>
      <c r="I104" s="34"/>
      <c r="J104" s="34"/>
      <c r="K104" s="4"/>
      <c r="L104" s="4"/>
    </row>
    <row r="105" spans="1:17" s="2" customFormat="1" ht="14.25" customHeight="1" x14ac:dyDescent="0.15">
      <c r="A105" s="29" t="s">
        <v>105</v>
      </c>
      <c r="B105" s="34">
        <v>0</v>
      </c>
      <c r="C105" s="34">
        <v>0</v>
      </c>
      <c r="D105" s="34"/>
      <c r="E105" s="34"/>
      <c r="F105" s="34"/>
      <c r="G105" s="34"/>
      <c r="H105" s="34"/>
      <c r="I105" s="34"/>
      <c r="J105" s="34"/>
      <c r="K105" s="4"/>
      <c r="L105" s="4"/>
    </row>
    <row r="106" spans="1:17" s="2" customFormat="1" ht="14.25" customHeight="1" x14ac:dyDescent="0.15">
      <c r="A106" s="25" t="s">
        <v>98</v>
      </c>
      <c r="B106" s="34">
        <v>125318365</v>
      </c>
      <c r="C106" s="34"/>
      <c r="D106" s="34"/>
      <c r="E106" s="34"/>
      <c r="F106" s="34"/>
      <c r="G106" s="34"/>
      <c r="H106" s="34"/>
      <c r="I106" s="34"/>
      <c r="J106" s="34"/>
      <c r="K106" s="4">
        <f>SUM(D106:J106)</f>
        <v>0</v>
      </c>
      <c r="L106" s="4"/>
    </row>
    <row r="107" spans="1:17" s="2" customFormat="1" ht="14.25" customHeight="1" x14ac:dyDescent="0.15">
      <c r="A107" s="2" t="s">
        <v>39</v>
      </c>
      <c r="K107" s="4"/>
      <c r="L107" s="9" t="s">
        <v>4</v>
      </c>
      <c r="M107" s="10" t="s">
        <v>13</v>
      </c>
      <c r="O107" s="2" t="s">
        <v>16</v>
      </c>
      <c r="P107" s="5"/>
    </row>
    <row r="108" spans="1:17" s="2" customFormat="1" ht="14.25" customHeight="1" x14ac:dyDescent="0.15">
      <c r="A108" s="2" t="s">
        <v>116</v>
      </c>
      <c r="K108" s="4"/>
      <c r="L108" s="67" t="s">
        <v>130</v>
      </c>
      <c r="M108" s="12">
        <v>23150000</v>
      </c>
      <c r="N108" s="13"/>
      <c r="O108" s="5" t="s">
        <v>127</v>
      </c>
      <c r="P108" s="14">
        <v>0.91</v>
      </c>
      <c r="Q108" s="15" t="s">
        <v>16</v>
      </c>
    </row>
    <row r="109" spans="1:17" s="2" customFormat="1" ht="14.25" customHeight="1" x14ac:dyDescent="0.15">
      <c r="K109" s="4"/>
      <c r="L109" s="11" t="s">
        <v>113</v>
      </c>
      <c r="M109" s="12"/>
      <c r="N109" s="13"/>
      <c r="O109" s="5"/>
      <c r="P109" s="14"/>
      <c r="Q109" s="15"/>
    </row>
    <row r="110" spans="1:17" s="2" customFormat="1" ht="14.25" customHeight="1" x14ac:dyDescent="0.15">
      <c r="K110" s="4"/>
      <c r="L110" s="11" t="s">
        <v>17</v>
      </c>
      <c r="M110" s="12">
        <v>3687200</v>
      </c>
      <c r="N110" s="13"/>
      <c r="O110" s="5" t="s">
        <v>14</v>
      </c>
      <c r="P110" s="14">
        <v>0.09</v>
      </c>
      <c r="Q110" s="15" t="s">
        <v>34</v>
      </c>
    </row>
    <row r="111" spans="1:17" s="2" customFormat="1" ht="14.25" customHeight="1" x14ac:dyDescent="0.15">
      <c r="K111" s="4"/>
      <c r="L111" s="11" t="s">
        <v>20</v>
      </c>
      <c r="M111" s="12">
        <v>1519900</v>
      </c>
      <c r="N111" s="13"/>
      <c r="O111" s="5"/>
      <c r="Q111" s="15"/>
    </row>
    <row r="112" spans="1:17" s="2" customFormat="1" ht="14.25" customHeight="1" x14ac:dyDescent="0.15">
      <c r="K112" s="4"/>
      <c r="L112" s="11" t="s">
        <v>5</v>
      </c>
      <c r="M112" s="12">
        <v>1063380</v>
      </c>
      <c r="N112" s="13"/>
      <c r="O112" s="16"/>
      <c r="Q112" s="15" t="s">
        <v>128</v>
      </c>
    </row>
    <row r="113" spans="11:17" s="2" customFormat="1" ht="14.25" customHeight="1" x14ac:dyDescent="0.15">
      <c r="K113" s="4"/>
      <c r="L113" s="11" t="s">
        <v>6</v>
      </c>
      <c r="M113" s="12">
        <v>4880420</v>
      </c>
      <c r="N113" s="13"/>
      <c r="O113" s="16"/>
      <c r="P113" s="16"/>
      <c r="Q113" s="16"/>
    </row>
    <row r="114" spans="11:17" s="2" customFormat="1" ht="14.25" customHeight="1" x14ac:dyDescent="0.15">
      <c r="K114" s="4"/>
      <c r="L114" s="11" t="s">
        <v>7</v>
      </c>
      <c r="M114" s="12">
        <v>90000</v>
      </c>
      <c r="N114" s="13"/>
      <c r="O114" s="16"/>
      <c r="P114" s="16"/>
      <c r="Q114" s="16"/>
    </row>
    <row r="115" spans="11:17" s="2" customFormat="1" ht="14.25" customHeight="1" x14ac:dyDescent="0.15">
      <c r="K115" s="4"/>
      <c r="L115" s="11" t="s">
        <v>8</v>
      </c>
      <c r="M115" s="12">
        <v>230000</v>
      </c>
      <c r="N115" s="13"/>
      <c r="O115" s="16"/>
      <c r="P115" s="16"/>
      <c r="Q115" s="16"/>
    </row>
    <row r="116" spans="11:17" s="2" customFormat="1" ht="14.25" customHeight="1" x14ac:dyDescent="0.15">
      <c r="K116" s="4"/>
      <c r="L116" s="11" t="s">
        <v>21</v>
      </c>
      <c r="M116" s="12">
        <v>310000</v>
      </c>
      <c r="N116" s="13"/>
      <c r="O116" s="16"/>
      <c r="P116" s="16"/>
      <c r="Q116" s="16"/>
    </row>
    <row r="117" spans="11:17" s="2" customFormat="1" ht="14.25" customHeight="1" x14ac:dyDescent="0.15">
      <c r="K117" s="4"/>
      <c r="L117" s="11" t="s">
        <v>9</v>
      </c>
      <c r="M117" s="12">
        <v>920000</v>
      </c>
      <c r="N117" s="13"/>
      <c r="O117" s="16"/>
      <c r="P117" s="16"/>
      <c r="Q117" s="16"/>
    </row>
    <row r="118" spans="11:17" s="2" customFormat="1" ht="14.25" customHeight="1" x14ac:dyDescent="0.15">
      <c r="K118" s="4" t="s">
        <v>19</v>
      </c>
      <c r="L118" s="11" t="s">
        <v>22</v>
      </c>
      <c r="M118" s="12">
        <v>295200</v>
      </c>
      <c r="N118" s="13"/>
      <c r="O118" s="16"/>
      <c r="P118" s="16"/>
      <c r="Q118" s="16"/>
    </row>
    <row r="119" spans="11:17" s="2" customFormat="1" ht="14.25" customHeight="1" x14ac:dyDescent="0.15">
      <c r="K119" s="4"/>
      <c r="L119" s="11" t="s">
        <v>23</v>
      </c>
      <c r="M119" s="12">
        <v>690000</v>
      </c>
      <c r="N119" s="13"/>
      <c r="O119" s="16"/>
      <c r="P119" s="16"/>
      <c r="Q119" s="16"/>
    </row>
    <row r="120" spans="11:17" s="2" customFormat="1" ht="14.25" customHeight="1" x14ac:dyDescent="0.15">
      <c r="K120" s="4"/>
      <c r="L120" s="11" t="s">
        <v>10</v>
      </c>
      <c r="M120" s="12"/>
      <c r="N120" s="13"/>
      <c r="O120" s="16"/>
      <c r="P120" s="16"/>
      <c r="Q120" s="16"/>
    </row>
    <row r="121" spans="11:17" s="2" customFormat="1" ht="14.25" customHeight="1" x14ac:dyDescent="0.15">
      <c r="K121" s="4"/>
      <c r="L121" s="11" t="s">
        <v>24</v>
      </c>
      <c r="M121" s="12">
        <v>400000</v>
      </c>
      <c r="N121" s="13"/>
      <c r="O121" s="16"/>
      <c r="P121" s="16"/>
      <c r="Q121" s="16"/>
    </row>
    <row r="122" spans="11:17" s="2" customFormat="1" ht="14.25" customHeight="1" x14ac:dyDescent="0.15">
      <c r="K122" s="4"/>
      <c r="L122" s="11" t="s">
        <v>25</v>
      </c>
      <c r="M122" s="12">
        <v>495500</v>
      </c>
      <c r="N122" s="13"/>
      <c r="O122" s="16"/>
      <c r="P122" s="16"/>
      <c r="Q122" s="16"/>
    </row>
    <row r="123" spans="11:17" s="2" customFormat="1" ht="14.25" customHeight="1" x14ac:dyDescent="0.15">
      <c r="K123" s="4" t="s">
        <v>32</v>
      </c>
      <c r="L123" s="11" t="s">
        <v>33</v>
      </c>
      <c r="M123" s="12">
        <v>200000</v>
      </c>
      <c r="N123" s="13"/>
      <c r="O123" s="16"/>
      <c r="P123" s="16"/>
      <c r="Q123" s="16"/>
    </row>
    <row r="124" spans="11:17" s="2" customFormat="1" ht="14.25" customHeight="1" x14ac:dyDescent="0.15">
      <c r="K124" s="4"/>
      <c r="L124" s="11" t="s">
        <v>119</v>
      </c>
      <c r="M124" s="12">
        <v>550360</v>
      </c>
      <c r="N124" s="13"/>
      <c r="O124" s="16"/>
      <c r="P124" s="16"/>
      <c r="Q124" s="16"/>
    </row>
    <row r="125" spans="11:17" s="2" customFormat="1" ht="14.25" customHeight="1" x14ac:dyDescent="0.15">
      <c r="K125" s="4"/>
      <c r="L125" s="11" t="s">
        <v>31</v>
      </c>
      <c r="M125" s="12">
        <v>266000</v>
      </c>
      <c r="N125" s="13"/>
      <c r="O125" s="16"/>
      <c r="P125" s="16"/>
      <c r="Q125" s="16"/>
    </row>
    <row r="126" spans="11:17" s="2" customFormat="1" ht="14.25" customHeight="1" x14ac:dyDescent="0.15">
      <c r="K126" s="4"/>
      <c r="L126" s="11" t="s">
        <v>26</v>
      </c>
      <c r="M126" s="12">
        <v>1740000</v>
      </c>
      <c r="N126" s="13"/>
      <c r="O126" s="16"/>
      <c r="P126" s="16"/>
      <c r="Q126" s="16"/>
    </row>
    <row r="127" spans="11:17" s="2" customFormat="1" ht="14.25" customHeight="1" x14ac:dyDescent="0.15">
      <c r="K127" s="4">
        <f>SUM(D59:J59)</f>
        <v>6389969</v>
      </c>
      <c r="L127" s="11" t="s">
        <v>27</v>
      </c>
      <c r="M127" s="12">
        <v>1269036</v>
      </c>
      <c r="N127" s="13"/>
      <c r="O127" s="16"/>
      <c r="P127" s="16"/>
      <c r="Q127" s="16"/>
    </row>
    <row r="128" spans="11:17" s="2" customFormat="1" ht="14.25" customHeight="1" x14ac:dyDescent="0.15">
      <c r="K128" s="4"/>
      <c r="L128" s="11" t="s">
        <v>28</v>
      </c>
      <c r="M128" s="12">
        <v>1200000</v>
      </c>
      <c r="N128" s="13"/>
      <c r="O128" s="16"/>
      <c r="P128" s="16"/>
      <c r="Q128" s="16"/>
    </row>
    <row r="129" spans="11:17" s="2" customFormat="1" ht="14.25" customHeight="1" x14ac:dyDescent="0.15">
      <c r="K129" s="4"/>
      <c r="L129" s="11" t="s">
        <v>11</v>
      </c>
      <c r="M129" s="12"/>
      <c r="N129" s="13"/>
      <c r="O129" s="16"/>
      <c r="P129" s="16"/>
      <c r="Q129" s="16"/>
    </row>
    <row r="130" spans="11:17" s="2" customFormat="1" ht="14.25" customHeight="1" x14ac:dyDescent="0.15">
      <c r="K130" s="4"/>
      <c r="L130" s="11" t="s">
        <v>114</v>
      </c>
      <c r="M130" s="12">
        <v>2398255</v>
      </c>
      <c r="N130" s="13"/>
      <c r="O130" s="16"/>
      <c r="P130" s="16"/>
      <c r="Q130" s="16"/>
    </row>
    <row r="131" spans="11:17" s="2" customFormat="1" ht="14.25" customHeight="1" x14ac:dyDescent="0.15">
      <c r="K131" s="4"/>
      <c r="L131" s="11" t="s">
        <v>12</v>
      </c>
      <c r="M131" s="12">
        <v>0</v>
      </c>
      <c r="N131" s="13"/>
      <c r="O131" s="16"/>
      <c r="P131" s="16"/>
      <c r="Q131" s="16"/>
    </row>
    <row r="132" spans="11:17" s="2" customFormat="1" ht="15.75" customHeight="1" x14ac:dyDescent="0.15">
      <c r="K132" s="4"/>
      <c r="L132" s="17" t="s">
        <v>15</v>
      </c>
      <c r="M132" s="18">
        <f>SUM(M108:M131)</f>
        <v>45355251</v>
      </c>
      <c r="N132" s="19"/>
      <c r="O132" s="20"/>
      <c r="P132" s="16"/>
      <c r="Q132" s="16"/>
    </row>
    <row r="133" spans="11:17" s="2" customFormat="1" ht="15.75" customHeight="1" x14ac:dyDescent="0.15">
      <c r="K133" s="4"/>
      <c r="L133" s="21"/>
      <c r="M133" s="16"/>
      <c r="N133" s="16"/>
      <c r="O133" s="16"/>
      <c r="P133" s="16"/>
      <c r="Q133" s="16"/>
    </row>
    <row r="134" spans="11:17" s="2" customFormat="1" ht="15.75" customHeight="1" x14ac:dyDescent="0.15">
      <c r="K134" s="4"/>
      <c r="L134" s="21"/>
      <c r="M134" s="16"/>
      <c r="N134" s="16"/>
      <c r="O134" s="16"/>
      <c r="P134" s="16"/>
      <c r="Q134" s="16"/>
    </row>
    <row r="135" spans="11:17" s="2" customFormat="1" ht="15.75" customHeight="1" x14ac:dyDescent="0.15">
      <c r="K135" s="4"/>
      <c r="L135" s="21"/>
      <c r="M135" s="16"/>
      <c r="N135" s="16"/>
      <c r="O135" s="16"/>
      <c r="P135" s="16"/>
      <c r="Q135" s="16"/>
    </row>
    <row r="136" spans="11:17" s="2" customFormat="1" ht="15.75" customHeight="1" x14ac:dyDescent="0.15">
      <c r="K136" s="4"/>
      <c r="L136" s="21"/>
      <c r="M136" s="16"/>
      <c r="N136" s="16"/>
      <c r="O136" s="16"/>
      <c r="P136" s="16"/>
      <c r="Q136" s="16"/>
    </row>
    <row r="137" spans="11:17" s="2" customFormat="1" ht="15.75" customHeight="1" x14ac:dyDescent="0.15">
      <c r="K137" s="4"/>
      <c r="L137" s="21"/>
      <c r="M137" s="16"/>
      <c r="N137" s="16"/>
      <c r="O137" s="16"/>
      <c r="P137" s="16"/>
      <c r="Q137" s="16"/>
    </row>
    <row r="138" spans="11:17" s="2" customFormat="1" ht="15.75" customHeight="1" x14ac:dyDescent="0.15">
      <c r="K138" s="4"/>
      <c r="L138" s="21"/>
      <c r="M138" s="16"/>
      <c r="N138" s="16"/>
      <c r="O138" s="16"/>
      <c r="P138" s="16"/>
      <c r="Q138" s="16"/>
    </row>
    <row r="139" spans="11:17" s="2" customFormat="1" ht="15.75" customHeight="1" x14ac:dyDescent="0.15">
      <c r="K139" s="4"/>
      <c r="L139" s="21"/>
      <c r="M139" s="16"/>
      <c r="N139" s="16"/>
      <c r="O139" s="16"/>
      <c r="P139" s="16"/>
      <c r="Q139" s="16"/>
    </row>
    <row r="140" spans="11:17" s="2" customFormat="1" ht="15.75" customHeight="1" x14ac:dyDescent="0.15">
      <c r="K140" s="4"/>
      <c r="L140" s="21"/>
      <c r="M140" s="16"/>
      <c r="N140" s="16"/>
      <c r="O140" s="16"/>
      <c r="P140" s="16"/>
      <c r="Q140" s="16"/>
    </row>
    <row r="141" spans="11:17" s="2" customFormat="1" ht="15.75" customHeight="1" x14ac:dyDescent="0.15">
      <c r="K141" s="4"/>
      <c r="L141" s="21"/>
      <c r="M141" s="16"/>
      <c r="N141" s="16"/>
      <c r="O141" s="16"/>
      <c r="P141" s="16"/>
      <c r="Q141" s="16"/>
    </row>
    <row r="142" spans="11:17" s="2" customFormat="1" ht="15.75" customHeight="1" x14ac:dyDescent="0.15">
      <c r="K142" s="4"/>
      <c r="L142" s="21"/>
      <c r="M142" s="16"/>
      <c r="N142" s="16"/>
      <c r="O142" s="16"/>
      <c r="P142" s="16"/>
      <c r="Q142" s="16"/>
    </row>
    <row r="143" spans="11:17" s="2" customFormat="1" ht="15.75" customHeight="1" x14ac:dyDescent="0.15">
      <c r="K143" s="4"/>
      <c r="L143" s="21"/>
      <c r="M143" s="16"/>
      <c r="N143" s="16"/>
      <c r="O143" s="16"/>
      <c r="P143" s="16"/>
      <c r="Q143" s="16"/>
    </row>
    <row r="144" spans="11:17" s="2" customFormat="1" ht="15.75" customHeight="1" x14ac:dyDescent="0.15">
      <c r="K144" s="4"/>
      <c r="L144" s="21"/>
      <c r="M144" s="16"/>
      <c r="N144" s="16"/>
      <c r="O144" s="16"/>
      <c r="P144" s="16"/>
      <c r="Q144" s="16"/>
    </row>
    <row r="145" spans="11:17" s="2" customFormat="1" ht="15.75" customHeight="1" x14ac:dyDescent="0.15">
      <c r="K145" s="4"/>
      <c r="L145" s="21"/>
      <c r="M145" s="16"/>
      <c r="N145" s="16"/>
      <c r="O145" s="16"/>
      <c r="P145" s="16"/>
      <c r="Q145" s="16"/>
    </row>
    <row r="146" spans="11:17" s="2" customFormat="1" ht="15.75" customHeight="1" x14ac:dyDescent="0.15">
      <c r="K146" s="4"/>
      <c r="L146" s="21"/>
      <c r="M146" s="16"/>
      <c r="N146" s="16"/>
      <c r="O146" s="16"/>
      <c r="P146" s="16"/>
      <c r="Q146" s="16"/>
    </row>
    <row r="147" spans="11:17" s="2" customFormat="1" ht="15.75" customHeight="1" x14ac:dyDescent="0.15">
      <c r="K147" s="4"/>
      <c r="L147" s="21"/>
      <c r="M147" s="16"/>
      <c r="N147" s="16"/>
      <c r="O147" s="16"/>
      <c r="P147" s="16"/>
      <c r="Q147" s="16"/>
    </row>
    <row r="148" spans="11:17" s="2" customFormat="1" ht="15.75" customHeight="1" x14ac:dyDescent="0.15">
      <c r="K148" s="4"/>
      <c r="L148" s="21"/>
      <c r="M148" s="16"/>
      <c r="N148" s="16"/>
      <c r="O148" s="16"/>
      <c r="P148" s="16"/>
      <c r="Q148" s="16"/>
    </row>
    <row r="149" spans="11:17" s="2" customFormat="1" ht="15.75" customHeight="1" x14ac:dyDescent="0.15">
      <c r="K149" s="4"/>
      <c r="L149" s="21"/>
      <c r="M149" s="16"/>
      <c r="N149" s="16"/>
      <c r="O149" s="16"/>
      <c r="P149" s="16"/>
      <c r="Q149" s="16"/>
    </row>
    <row r="150" spans="11:17" s="2" customFormat="1" ht="15.75" customHeight="1" x14ac:dyDescent="0.15">
      <c r="K150" s="4"/>
      <c r="L150" s="21"/>
      <c r="M150" s="16"/>
      <c r="N150" s="16"/>
      <c r="O150" s="16"/>
      <c r="P150" s="16"/>
      <c r="Q150" s="16"/>
    </row>
    <row r="151" spans="11:17" s="2" customFormat="1" ht="15.75" customHeight="1" x14ac:dyDescent="0.15">
      <c r="K151" s="4">
        <f>SUM(D85:J85)</f>
        <v>69620008</v>
      </c>
      <c r="L151" s="21"/>
      <c r="M151" s="16"/>
      <c r="N151" s="16"/>
      <c r="O151" s="16"/>
      <c r="P151" s="16"/>
      <c r="Q151" s="16"/>
    </row>
    <row r="152" spans="11:17" s="2" customFormat="1" ht="15.75" customHeight="1" x14ac:dyDescent="0.15">
      <c r="K152" s="4"/>
      <c r="L152" s="21"/>
      <c r="M152" s="16"/>
      <c r="N152" s="16"/>
      <c r="O152" s="16"/>
      <c r="P152" s="16"/>
      <c r="Q152" s="16"/>
    </row>
    <row r="153" spans="11:17" s="2" customFormat="1" ht="15.75" customHeight="1" x14ac:dyDescent="0.15">
      <c r="K153" s="4"/>
      <c r="L153" s="21"/>
      <c r="M153" s="16"/>
      <c r="N153" s="16"/>
      <c r="O153" s="16"/>
      <c r="P153" s="16"/>
      <c r="Q153" s="16"/>
    </row>
    <row r="154" spans="11:17" s="2" customFormat="1" ht="15.75" customHeight="1" x14ac:dyDescent="0.15">
      <c r="K154" s="4"/>
      <c r="L154" s="21"/>
      <c r="M154" s="16"/>
      <c r="N154" s="16"/>
      <c r="O154" s="16"/>
      <c r="P154" s="16"/>
      <c r="Q154" s="16"/>
    </row>
    <row r="155" spans="11:17" s="2" customFormat="1" ht="15.75" customHeight="1" x14ac:dyDescent="0.15">
      <c r="K155" s="4"/>
      <c r="L155" s="22"/>
    </row>
    <row r="156" spans="11:17" s="2" customFormat="1" ht="15.75" customHeight="1" x14ac:dyDescent="0.15">
      <c r="K156" s="4"/>
      <c r="L156" s="4"/>
    </row>
    <row r="157" spans="11:17" s="2" customFormat="1" ht="15.75" customHeight="1" x14ac:dyDescent="0.15">
      <c r="K157" s="4"/>
      <c r="L157" s="4"/>
    </row>
    <row r="158" spans="11:17" s="2" customFormat="1" ht="15.75" customHeight="1" x14ac:dyDescent="0.15">
      <c r="K158" s="4"/>
      <c r="L158" s="4"/>
    </row>
    <row r="159" spans="11:17" s="2" customFormat="1" ht="15.75" customHeight="1" x14ac:dyDescent="0.15">
      <c r="K159" s="4"/>
      <c r="L159" s="4"/>
    </row>
    <row r="160" spans="11:17" s="2" customFormat="1" ht="15.75" customHeight="1" x14ac:dyDescent="0.15">
      <c r="K160" s="4"/>
      <c r="L160" s="4"/>
    </row>
    <row r="161" spans="11:12" s="2" customFormat="1" ht="15.75" customHeight="1" x14ac:dyDescent="0.15">
      <c r="K161" s="4"/>
      <c r="L161" s="4"/>
    </row>
    <row r="162" spans="11:12" s="2" customFormat="1" ht="15.75" customHeight="1" x14ac:dyDescent="0.15">
      <c r="K162" s="4"/>
      <c r="L162" s="4"/>
    </row>
    <row r="163" spans="11:12" s="2" customFormat="1" ht="15.75" customHeight="1" x14ac:dyDescent="0.15">
      <c r="K163" s="4"/>
      <c r="L163" s="4"/>
    </row>
    <row r="164" spans="11:12" s="2" customFormat="1" ht="15.75" customHeight="1" x14ac:dyDescent="0.15">
      <c r="K164" s="4">
        <f>SUM(D106:J106)</f>
        <v>0</v>
      </c>
      <c r="L164" s="4"/>
    </row>
    <row r="165" spans="11:12" s="2" customFormat="1" ht="15.75" customHeight="1" x14ac:dyDescent="0.15">
      <c r="K165" s="4"/>
      <c r="L165" s="4"/>
    </row>
    <row r="166" spans="11:12" s="2" customFormat="1" ht="15.75" customHeight="1" x14ac:dyDescent="0.15">
      <c r="K166" s="4"/>
      <c r="L166" s="4"/>
    </row>
    <row r="167" spans="11:12" s="2" customFormat="1" ht="15.75" customHeight="1" x14ac:dyDescent="0.15">
      <c r="K167" s="4"/>
      <c r="L167" s="4"/>
    </row>
    <row r="168" spans="11:12" s="2" customFormat="1" ht="15.75" customHeight="1" x14ac:dyDescent="0.15">
      <c r="K168" s="4"/>
      <c r="L168" s="4"/>
    </row>
    <row r="169" spans="11:12" s="2" customFormat="1" ht="15.75" customHeight="1" x14ac:dyDescent="0.15">
      <c r="K169" s="4"/>
      <c r="L169" s="4"/>
    </row>
    <row r="170" spans="11:12" s="2" customFormat="1" ht="15.75" customHeight="1" x14ac:dyDescent="0.15">
      <c r="K170" s="4"/>
      <c r="L170" s="4"/>
    </row>
    <row r="171" spans="11:12" s="2" customFormat="1" ht="15.75" customHeight="1" x14ac:dyDescent="0.15">
      <c r="K171" s="4"/>
      <c r="L171" s="4"/>
    </row>
    <row r="172" spans="11:12" s="2" customFormat="1" ht="15.75" customHeight="1" x14ac:dyDescent="0.15">
      <c r="K172" s="4"/>
      <c r="L172" s="4"/>
    </row>
    <row r="173" spans="11:12" s="2" customFormat="1" ht="15.75" customHeight="1" x14ac:dyDescent="0.15">
      <c r="K173" s="4"/>
      <c r="L173" s="4"/>
    </row>
    <row r="174" spans="11:12" s="2" customFormat="1" ht="15.75" customHeight="1" x14ac:dyDescent="0.15">
      <c r="K174" s="4"/>
      <c r="L174" s="4"/>
    </row>
    <row r="175" spans="11:12" s="2" customFormat="1" x14ac:dyDescent="0.15"/>
    <row r="176" spans="11:12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15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74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8559-A18C-4514-AD7A-947D9E5DA5B1}">
  <sheetPr>
    <pageSetUpPr fitToPage="1"/>
  </sheetPr>
  <dimension ref="A1:Q269"/>
  <sheetViews>
    <sheetView zoomScaleNormal="100" zoomScalePageLayoutView="55" workbookViewId="0">
      <pane ySplit="5" topLeftCell="A6" activePane="bottomLeft" state="frozen"/>
      <selection pane="bottomLeft" activeCell="B111" sqref="B111"/>
    </sheetView>
  </sheetViews>
  <sheetFormatPr defaultRowHeight="13.5" x14ac:dyDescent="0.15"/>
  <cols>
    <col min="1" max="1" width="27.5" customWidth="1"/>
    <col min="2" max="2" width="15.875" customWidth="1"/>
    <col min="3" max="3" width="14.625" customWidth="1"/>
    <col min="4" max="4" width="13.75" customWidth="1"/>
    <col min="5" max="5" width="15.125" customWidth="1"/>
    <col min="6" max="6" width="11.25" customWidth="1"/>
    <col min="7" max="7" width="14.625" hidden="1" customWidth="1"/>
    <col min="8" max="8" width="12.375" customWidth="1"/>
    <col min="9" max="9" width="13.375" customWidth="1"/>
    <col min="10" max="10" width="12.75" customWidth="1"/>
    <col min="11" max="11" width="20.875" customWidth="1"/>
    <col min="12" max="12" width="18.5" customWidth="1"/>
    <col min="13" max="13" width="14" customWidth="1"/>
    <col min="14" max="14" width="9.75" customWidth="1"/>
    <col min="15" max="15" width="17.5" customWidth="1"/>
    <col min="16" max="16" width="5.5" customWidth="1"/>
  </cols>
  <sheetData>
    <row r="1" spans="1:12" s="2" customFormat="1" ht="15.75" customHeight="1" x14ac:dyDescent="0.15">
      <c r="A1" s="119" t="s">
        <v>132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s="2" customFormat="1" ht="15.75" customHeight="1" x14ac:dyDescent="0.15">
      <c r="A2" s="1"/>
      <c r="B2" s="1"/>
      <c r="C2" s="1"/>
      <c r="D2" s="64" t="s">
        <v>186</v>
      </c>
      <c r="E2" s="64"/>
      <c r="F2" s="1"/>
      <c r="G2" s="1"/>
      <c r="H2" s="1"/>
      <c r="I2" s="1"/>
      <c r="J2" s="1"/>
    </row>
    <row r="3" spans="1:12" s="2" customFormat="1" ht="15.75" customHeight="1" x14ac:dyDescent="0.15">
      <c r="C3" s="2" t="s">
        <v>133</v>
      </c>
      <c r="J3" s="3" t="s">
        <v>35</v>
      </c>
    </row>
    <row r="4" spans="1:12" s="2" customFormat="1" ht="18" customHeight="1" x14ac:dyDescent="0.15">
      <c r="A4" s="120" t="s">
        <v>0</v>
      </c>
      <c r="B4" s="122" t="s">
        <v>115</v>
      </c>
      <c r="C4" s="124" t="s">
        <v>3</v>
      </c>
      <c r="D4" s="126" t="s">
        <v>18</v>
      </c>
      <c r="E4" s="127"/>
      <c r="F4" s="128" t="s">
        <v>36</v>
      </c>
      <c r="G4" s="129"/>
      <c r="H4" s="129"/>
      <c r="I4" s="130"/>
      <c r="J4" s="120" t="s">
        <v>1</v>
      </c>
    </row>
    <row r="5" spans="1:12" s="2" customFormat="1" ht="18" customHeight="1" x14ac:dyDescent="0.15">
      <c r="A5" s="121"/>
      <c r="B5" s="123"/>
      <c r="C5" s="125"/>
      <c r="D5" s="23" t="s">
        <v>2</v>
      </c>
      <c r="E5" s="23" t="s">
        <v>37</v>
      </c>
      <c r="F5" s="66" t="s">
        <v>29</v>
      </c>
      <c r="G5" s="65"/>
      <c r="H5" s="23" t="s">
        <v>30</v>
      </c>
      <c r="I5" s="23" t="s">
        <v>38</v>
      </c>
      <c r="J5" s="121"/>
    </row>
    <row r="6" spans="1:12" s="2" customFormat="1" ht="17.25" customHeight="1" x14ac:dyDescent="0.15">
      <c r="A6" s="30" t="s">
        <v>44</v>
      </c>
      <c r="B6" s="35"/>
      <c r="C6" s="57"/>
      <c r="D6" s="36"/>
      <c r="E6" s="36"/>
      <c r="F6" s="36"/>
      <c r="G6" s="37"/>
      <c r="H6" s="36"/>
      <c r="I6" s="36"/>
      <c r="J6" s="36"/>
      <c r="K6" s="4"/>
      <c r="L6" s="4"/>
    </row>
    <row r="7" spans="1:12" s="2" customFormat="1" ht="17.25" customHeight="1" x14ac:dyDescent="0.15">
      <c r="A7" s="26" t="s">
        <v>45</v>
      </c>
      <c r="B7" s="38"/>
      <c r="C7" s="58"/>
      <c r="D7" s="39"/>
      <c r="E7" s="39"/>
      <c r="F7" s="39"/>
      <c r="G7" s="37"/>
      <c r="H7" s="39"/>
      <c r="I7" s="39"/>
      <c r="J7" s="39"/>
      <c r="K7" s="4"/>
      <c r="L7" s="4"/>
    </row>
    <row r="8" spans="1:12" s="2" customFormat="1" ht="17.25" customHeight="1" x14ac:dyDescent="0.15">
      <c r="A8" s="26" t="s">
        <v>57</v>
      </c>
      <c r="B8" s="38"/>
      <c r="C8" s="58"/>
      <c r="D8" s="39"/>
      <c r="E8" s="39"/>
      <c r="F8" s="39"/>
      <c r="G8" s="37"/>
      <c r="H8" s="39"/>
      <c r="I8" s="39"/>
      <c r="J8" s="39"/>
      <c r="K8" s="4"/>
      <c r="L8" s="4"/>
    </row>
    <row r="9" spans="1:12" s="2" customFormat="1" ht="17.25" customHeight="1" x14ac:dyDescent="0.15">
      <c r="A9" s="27" t="s">
        <v>46</v>
      </c>
      <c r="B9" s="41">
        <v>600</v>
      </c>
      <c r="C9" s="59">
        <f>C10</f>
        <v>600</v>
      </c>
      <c r="D9" s="40"/>
      <c r="E9" s="40">
        <f>E10</f>
        <v>600</v>
      </c>
      <c r="F9" s="40"/>
      <c r="G9" s="34"/>
      <c r="H9" s="40"/>
      <c r="I9" s="40"/>
      <c r="J9" s="40"/>
      <c r="K9" s="4">
        <f>SUM(D9:J9)</f>
        <v>600</v>
      </c>
      <c r="L9" s="4"/>
    </row>
    <row r="10" spans="1:12" s="2" customFormat="1" ht="17.25" customHeight="1" x14ac:dyDescent="0.15">
      <c r="A10" s="31" t="s">
        <v>47</v>
      </c>
      <c r="B10" s="42">
        <v>600</v>
      </c>
      <c r="C10" s="58">
        <v>600</v>
      </c>
      <c r="D10" s="39"/>
      <c r="E10" s="39">
        <v>600</v>
      </c>
      <c r="F10" s="39"/>
      <c r="G10" s="37"/>
      <c r="H10" s="39"/>
      <c r="I10" s="39"/>
      <c r="J10" s="39"/>
      <c r="K10" s="4"/>
      <c r="L10" s="4"/>
    </row>
    <row r="11" spans="1:12" s="2" customFormat="1" ht="17.25" customHeight="1" x14ac:dyDescent="0.15">
      <c r="A11" s="27" t="s">
        <v>121</v>
      </c>
      <c r="B11" s="41">
        <v>0</v>
      </c>
      <c r="C11" s="59">
        <f>C12</f>
        <v>0</v>
      </c>
      <c r="D11" s="40"/>
      <c r="E11" s="40">
        <f>E12</f>
        <v>0</v>
      </c>
      <c r="F11" s="40"/>
      <c r="G11" s="34"/>
      <c r="H11" s="40"/>
      <c r="I11" s="40"/>
      <c r="J11" s="40"/>
      <c r="K11" s="4">
        <f>SUM(D11:J11)</f>
        <v>0</v>
      </c>
      <c r="L11" s="4"/>
    </row>
    <row r="12" spans="1:12" s="2" customFormat="1" ht="17.25" customHeight="1" x14ac:dyDescent="0.15">
      <c r="A12" s="31" t="s">
        <v>48</v>
      </c>
      <c r="B12" s="42">
        <v>0</v>
      </c>
      <c r="C12" s="58">
        <v>0</v>
      </c>
      <c r="D12" s="39"/>
      <c r="E12" s="39">
        <v>0</v>
      </c>
      <c r="F12" s="39"/>
      <c r="G12" s="37"/>
      <c r="H12" s="39"/>
      <c r="I12" s="39"/>
      <c r="J12" s="39"/>
      <c r="K12" s="4"/>
      <c r="L12" s="4"/>
    </row>
    <row r="13" spans="1:12" s="2" customFormat="1" ht="17.25" customHeight="1" x14ac:dyDescent="0.15">
      <c r="A13" s="27" t="s">
        <v>122</v>
      </c>
      <c r="B13" s="40">
        <f>SUM(B14:B15)</f>
        <v>39920000</v>
      </c>
      <c r="C13" s="53">
        <f>SUM(C14:C15)</f>
        <v>39212000</v>
      </c>
      <c r="D13" s="40"/>
      <c r="E13" s="40">
        <f t="shared" ref="E13:J13" si="0">SUM(E14:E15)</f>
        <v>7664800</v>
      </c>
      <c r="F13" s="40"/>
      <c r="G13" s="34"/>
      <c r="H13" s="40">
        <f t="shared" si="0"/>
        <v>23882400</v>
      </c>
      <c r="I13" s="40"/>
      <c r="J13" s="40">
        <f t="shared" si="0"/>
        <v>7664800</v>
      </c>
      <c r="K13" s="24">
        <f>SUM(D13:J13)</f>
        <v>39212000</v>
      </c>
      <c r="L13" s="4"/>
    </row>
    <row r="14" spans="1:12" s="2" customFormat="1" ht="17.25" customHeight="1" x14ac:dyDescent="0.15">
      <c r="A14" s="31" t="s">
        <v>106</v>
      </c>
      <c r="B14" s="60">
        <v>39000000</v>
      </c>
      <c r="C14" s="60">
        <v>38324000</v>
      </c>
      <c r="D14" s="39"/>
      <c r="E14" s="39">
        <v>7664800</v>
      </c>
      <c r="F14" s="39"/>
      <c r="G14" s="37"/>
      <c r="H14" s="39">
        <v>22994400</v>
      </c>
      <c r="I14" s="39"/>
      <c r="J14" s="39">
        <v>7664800</v>
      </c>
      <c r="K14" s="4"/>
      <c r="L14" s="4"/>
    </row>
    <row r="15" spans="1:12" s="2" customFormat="1" ht="17.25" customHeight="1" x14ac:dyDescent="0.15">
      <c r="A15" s="31" t="s">
        <v>107</v>
      </c>
      <c r="B15" s="60">
        <v>920000</v>
      </c>
      <c r="C15" s="53">
        <v>888000</v>
      </c>
      <c r="D15" s="39"/>
      <c r="E15" s="39"/>
      <c r="F15" s="39"/>
      <c r="G15" s="37"/>
      <c r="H15" s="39">
        <v>888000</v>
      </c>
      <c r="I15" s="39"/>
      <c r="J15" s="39"/>
      <c r="K15" s="4"/>
      <c r="L15" s="4"/>
    </row>
    <row r="16" spans="1:12" s="2" customFormat="1" ht="17.25" customHeight="1" x14ac:dyDescent="0.15">
      <c r="A16" s="27" t="s">
        <v>123</v>
      </c>
      <c r="B16" s="40">
        <f>SUM(B17:B21)</f>
        <v>4780000</v>
      </c>
      <c r="C16" s="59">
        <f>SUM(C17:C21)</f>
        <v>4475000</v>
      </c>
      <c r="D16" s="40">
        <f t="shared" ref="D16:H16" si="1">SUM(D17:D21)</f>
        <v>325000</v>
      </c>
      <c r="E16" s="40"/>
      <c r="F16" s="40">
        <f t="shared" si="1"/>
        <v>1500000</v>
      </c>
      <c r="G16" s="34"/>
      <c r="H16" s="40">
        <f t="shared" si="1"/>
        <v>2650000</v>
      </c>
      <c r="I16" s="40"/>
      <c r="J16" s="40"/>
      <c r="K16" s="4">
        <f>SUM(D16:J16)</f>
        <v>4475000</v>
      </c>
      <c r="L16" s="4"/>
    </row>
    <row r="17" spans="1:15" s="2" customFormat="1" ht="19.899999999999999" customHeight="1" x14ac:dyDescent="0.15">
      <c r="A17" s="31" t="s">
        <v>49</v>
      </c>
      <c r="B17" s="39">
        <v>100000</v>
      </c>
      <c r="C17" s="53">
        <v>100000</v>
      </c>
      <c r="D17" s="39">
        <v>100000</v>
      </c>
      <c r="E17" s="39"/>
      <c r="F17" s="39"/>
      <c r="G17" s="37"/>
      <c r="H17" s="39"/>
      <c r="I17" s="39"/>
      <c r="J17" s="39"/>
      <c r="K17" s="4"/>
      <c r="L17" s="4"/>
    </row>
    <row r="18" spans="1:15" s="2" customFormat="1" ht="17.25" customHeight="1" x14ac:dyDescent="0.15">
      <c r="A18" s="31" t="s">
        <v>112</v>
      </c>
      <c r="B18" s="39">
        <v>0</v>
      </c>
      <c r="C18" s="54"/>
      <c r="D18" s="39"/>
      <c r="E18" s="39"/>
      <c r="F18" s="39"/>
      <c r="G18" s="37"/>
      <c r="H18" s="39"/>
      <c r="I18" s="39"/>
      <c r="J18" s="39"/>
      <c r="K18" s="4"/>
      <c r="L18" s="4"/>
    </row>
    <row r="19" spans="1:15" s="2" customFormat="1" ht="17.25" customHeight="1" x14ac:dyDescent="0.15">
      <c r="A19" s="31" t="s">
        <v>50</v>
      </c>
      <c r="B19" s="39">
        <v>275000</v>
      </c>
      <c r="C19" s="53">
        <v>225000</v>
      </c>
      <c r="D19" s="39">
        <v>225000</v>
      </c>
      <c r="E19" s="39"/>
      <c r="F19" s="39"/>
      <c r="G19" s="37"/>
      <c r="H19" s="39"/>
      <c r="I19" s="39"/>
      <c r="J19" s="39"/>
      <c r="K19" s="4"/>
      <c r="L19" s="4"/>
    </row>
    <row r="20" spans="1:15" s="2" customFormat="1" ht="17.25" customHeight="1" x14ac:dyDescent="0.15">
      <c r="A20" s="31" t="s">
        <v>51</v>
      </c>
      <c r="B20" s="39">
        <v>1400000</v>
      </c>
      <c r="C20" s="53">
        <v>1500000</v>
      </c>
      <c r="D20" s="39"/>
      <c r="E20" s="39"/>
      <c r="F20" s="39">
        <v>1500000</v>
      </c>
      <c r="G20" s="37"/>
      <c r="H20" s="39"/>
      <c r="I20" s="39"/>
      <c r="J20" s="39"/>
      <c r="K20" s="4"/>
      <c r="L20" s="4"/>
    </row>
    <row r="21" spans="1:15" s="2" customFormat="1" ht="17.25" customHeight="1" x14ac:dyDescent="0.15">
      <c r="A21" s="31" t="s">
        <v>52</v>
      </c>
      <c r="B21" s="39">
        <v>3005000</v>
      </c>
      <c r="C21" s="53">
        <v>2650000</v>
      </c>
      <c r="D21" s="39"/>
      <c r="E21" s="39"/>
      <c r="F21" s="39"/>
      <c r="G21" s="37"/>
      <c r="H21" s="39">
        <v>2650000</v>
      </c>
      <c r="I21" s="39"/>
      <c r="J21" s="39"/>
      <c r="K21" s="4"/>
      <c r="L21" s="4"/>
    </row>
    <row r="22" spans="1:15" s="2" customFormat="1" ht="17.25" customHeight="1" x14ac:dyDescent="0.15">
      <c r="A22" s="27" t="s">
        <v>124</v>
      </c>
      <c r="B22" s="40">
        <f>SUM(B23:B25)</f>
        <v>16781580</v>
      </c>
      <c r="C22" s="55">
        <f>SUM(C23:C25)</f>
        <v>15884910</v>
      </c>
      <c r="D22" s="40"/>
      <c r="E22" s="40">
        <v>14760200</v>
      </c>
      <c r="F22" s="40"/>
      <c r="G22" s="34"/>
      <c r="H22" s="40">
        <v>924710</v>
      </c>
      <c r="I22" s="40"/>
      <c r="J22" s="40">
        <f>SUM(J23:J25)</f>
        <v>200000</v>
      </c>
      <c r="K22" s="4">
        <f>SUM(D22:J22)</f>
        <v>15884910</v>
      </c>
      <c r="L22" s="4"/>
    </row>
    <row r="23" spans="1:15" s="2" customFormat="1" ht="17.25" customHeight="1" x14ac:dyDescent="0.15">
      <c r="A23" s="31" t="s">
        <v>54</v>
      </c>
      <c r="B23" s="39">
        <v>551680</v>
      </c>
      <c r="C23" s="53">
        <v>750910</v>
      </c>
      <c r="D23" s="39"/>
      <c r="E23" s="39"/>
      <c r="F23" s="39"/>
      <c r="G23" s="37"/>
      <c r="H23" s="39">
        <v>550910</v>
      </c>
      <c r="I23" s="39"/>
      <c r="J23" s="39">
        <v>200000</v>
      </c>
      <c r="K23" s="4"/>
      <c r="L23" s="4"/>
    </row>
    <row r="24" spans="1:15" s="2" customFormat="1" ht="17.25" customHeight="1" x14ac:dyDescent="0.15">
      <c r="A24" s="31" t="s">
        <v>117</v>
      </c>
      <c r="B24" s="39">
        <v>590300</v>
      </c>
      <c r="C24" s="55">
        <v>373800</v>
      </c>
      <c r="D24" s="39"/>
      <c r="E24" s="39"/>
      <c r="F24" s="39"/>
      <c r="G24" s="37"/>
      <c r="H24" s="39">
        <v>373800</v>
      </c>
      <c r="I24" s="39"/>
      <c r="J24" s="39"/>
      <c r="K24" s="4"/>
      <c r="L24" s="4"/>
    </row>
    <row r="25" spans="1:15" s="2" customFormat="1" ht="17.25" customHeight="1" x14ac:dyDescent="0.15">
      <c r="A25" s="31" t="s">
        <v>53</v>
      </c>
      <c r="B25" s="39">
        <v>15639600</v>
      </c>
      <c r="C25" s="55">
        <v>14760200</v>
      </c>
      <c r="D25" s="39"/>
      <c r="E25" s="39">
        <v>14760200</v>
      </c>
      <c r="F25" s="39"/>
      <c r="G25" s="37"/>
      <c r="H25" s="39"/>
      <c r="I25" s="39"/>
      <c r="J25" s="39"/>
      <c r="K25" s="4"/>
      <c r="L25" s="4"/>
    </row>
    <row r="26" spans="1:15" s="2" customFormat="1" ht="17.25" customHeight="1" x14ac:dyDescent="0.15">
      <c r="A26" s="27" t="s">
        <v>125</v>
      </c>
      <c r="B26" s="40">
        <f>SUM(B27:B28)</f>
        <v>100070</v>
      </c>
      <c r="C26" s="55">
        <f>C27+C28</f>
        <v>100070</v>
      </c>
      <c r="D26" s="40"/>
      <c r="E26" s="40"/>
      <c r="F26" s="40"/>
      <c r="G26" s="34"/>
      <c r="H26" s="40">
        <v>70</v>
      </c>
      <c r="I26" s="40"/>
      <c r="J26" s="40">
        <v>100000</v>
      </c>
      <c r="K26" s="4">
        <f>SUM(D26:J26)</f>
        <v>100070</v>
      </c>
      <c r="L26" s="4"/>
    </row>
    <row r="27" spans="1:15" s="2" customFormat="1" ht="19.149999999999999" customHeight="1" x14ac:dyDescent="0.15">
      <c r="A27" s="27" t="s">
        <v>55</v>
      </c>
      <c r="B27" s="40">
        <v>70</v>
      </c>
      <c r="C27" s="55">
        <v>70</v>
      </c>
      <c r="D27" s="40"/>
      <c r="E27" s="40"/>
      <c r="F27" s="40"/>
      <c r="G27" s="34"/>
      <c r="H27" s="40">
        <v>70</v>
      </c>
      <c r="I27" s="40"/>
      <c r="J27" s="40"/>
      <c r="K27" s="4"/>
      <c r="L27" s="4"/>
    </row>
    <row r="28" spans="1:15" s="2" customFormat="1" ht="17.25" customHeight="1" x14ac:dyDescent="0.15">
      <c r="A28" s="27" t="s">
        <v>40</v>
      </c>
      <c r="B28" s="43">
        <v>100000</v>
      </c>
      <c r="C28" s="56">
        <v>100000</v>
      </c>
      <c r="D28" s="44"/>
      <c r="E28" s="43"/>
      <c r="F28" s="43"/>
      <c r="G28" s="34"/>
      <c r="H28" s="43"/>
      <c r="I28" s="43"/>
      <c r="J28" s="45">
        <v>100000</v>
      </c>
      <c r="K28" s="4">
        <f>SUM(D28:J28)</f>
        <v>100000</v>
      </c>
      <c r="L28" s="4"/>
    </row>
    <row r="29" spans="1:15" s="2" customFormat="1" ht="17.25" customHeight="1" x14ac:dyDescent="0.15">
      <c r="A29" s="27" t="s">
        <v>41</v>
      </c>
      <c r="B29" s="46">
        <f>C9+C11+B13+B16+B22+B26</f>
        <v>61582250</v>
      </c>
      <c r="C29" s="34">
        <f>C9+C11+C13+C16+C22+C26</f>
        <v>59672580</v>
      </c>
      <c r="D29" s="40">
        <f>D9+D11+D13+D16+D22+D26</f>
        <v>325000</v>
      </c>
      <c r="E29" s="46">
        <f>E9+E11+E13+E16+E22+E26</f>
        <v>22425600</v>
      </c>
      <c r="F29" s="46">
        <f>F9+F11+F13+F16+F22+F26</f>
        <v>1500000</v>
      </c>
      <c r="G29" s="46"/>
      <c r="H29" s="46">
        <f>H9+H11+H13+H16+H22+H26</f>
        <v>27457180</v>
      </c>
      <c r="I29" s="46"/>
      <c r="J29" s="46">
        <f>J9+J11+J13+J16+J22+J26</f>
        <v>7964800</v>
      </c>
      <c r="K29" s="68">
        <f>SUM(D29:J29)</f>
        <v>59672580</v>
      </c>
      <c r="L29" s="4"/>
    </row>
    <row r="30" spans="1:15" s="2" customFormat="1" ht="17.25" customHeight="1" x14ac:dyDescent="0.15">
      <c r="A30" s="30" t="s">
        <v>56</v>
      </c>
      <c r="B30" s="46"/>
      <c r="C30" s="61"/>
      <c r="D30" s="46"/>
      <c r="E30" s="46"/>
      <c r="F30" s="46"/>
      <c r="G30" s="34"/>
      <c r="H30" s="46"/>
      <c r="I30" s="46"/>
      <c r="J30" s="46"/>
      <c r="K30" s="4"/>
      <c r="L30" s="4"/>
    </row>
    <row r="31" spans="1:15" s="2" customFormat="1" ht="14.25" customHeight="1" x14ac:dyDescent="0.15">
      <c r="A31" s="27" t="s">
        <v>126</v>
      </c>
      <c r="B31" s="40">
        <f>SUM(B32:B58)</f>
        <v>57593822</v>
      </c>
      <c r="C31" s="56">
        <f>SUM(C32:C58)</f>
        <v>56643729</v>
      </c>
      <c r="D31" s="40">
        <f>SUM(D32:D58)</f>
        <v>8646120</v>
      </c>
      <c r="E31" s="40">
        <f>SUM(E32:E58)</f>
        <v>32440909</v>
      </c>
      <c r="F31" s="40">
        <f>SUM(F32:F58)</f>
        <v>150000</v>
      </c>
      <c r="G31" s="34"/>
      <c r="H31" s="40">
        <f>SUM(H32:H58)</f>
        <v>9999882</v>
      </c>
      <c r="I31" s="40">
        <f>SUM(I32:I58)</f>
        <v>5406818</v>
      </c>
      <c r="J31" s="40"/>
      <c r="K31" s="4">
        <f>SUM(D31:I31)</f>
        <v>56643729</v>
      </c>
      <c r="L31" s="4"/>
    </row>
    <row r="32" spans="1:15" s="2" customFormat="1" ht="14.25" customHeight="1" x14ac:dyDescent="0.15">
      <c r="A32" s="27" t="s">
        <v>129</v>
      </c>
      <c r="B32" s="63">
        <v>21250320</v>
      </c>
      <c r="C32" s="56">
        <f>SUM(D32:J32)</f>
        <v>21132020</v>
      </c>
      <c r="D32" s="40"/>
      <c r="E32" s="40">
        <f>M108*0.78</f>
        <v>18113160</v>
      </c>
      <c r="F32" s="40"/>
      <c r="G32" s="34"/>
      <c r="H32" s="40"/>
      <c r="I32" s="40">
        <f>M108*0.13</f>
        <v>3018860</v>
      </c>
      <c r="J32" s="40"/>
      <c r="K32" s="4"/>
      <c r="L32" s="4"/>
      <c r="M32" s="5"/>
      <c r="N32" s="5"/>
      <c r="O32" s="5"/>
    </row>
    <row r="33" spans="1:15" s="2" customFormat="1" ht="14.25" customHeight="1" x14ac:dyDescent="0.15">
      <c r="A33" s="27" t="s">
        <v>58</v>
      </c>
      <c r="B33" s="63">
        <v>0</v>
      </c>
      <c r="C33" s="56">
        <f>SUM(D33:J33)</f>
        <v>0</v>
      </c>
      <c r="D33" s="40"/>
      <c r="E33" s="40">
        <f>M109*0.78</f>
        <v>0</v>
      </c>
      <c r="F33" s="40"/>
      <c r="G33" s="34"/>
      <c r="H33" s="40"/>
      <c r="I33" s="40">
        <f>M109*0.13</f>
        <v>0</v>
      </c>
      <c r="J33" s="40"/>
      <c r="K33" s="4"/>
      <c r="L33" s="4"/>
      <c r="M33" s="5"/>
      <c r="N33" s="5"/>
      <c r="O33" s="5"/>
    </row>
    <row r="34" spans="1:15" s="2" customFormat="1" ht="14.25" customHeight="1" x14ac:dyDescent="0.15">
      <c r="A34" s="27" t="s">
        <v>59</v>
      </c>
      <c r="B34" s="63">
        <v>2472652</v>
      </c>
      <c r="C34" s="56">
        <f t="shared" ref="C34:C58" si="2">SUM(D34:J34)</f>
        <v>3355352</v>
      </c>
      <c r="D34" s="40"/>
      <c r="E34" s="40">
        <f>M110*0.78</f>
        <v>2876016</v>
      </c>
      <c r="F34" s="40"/>
      <c r="G34" s="34"/>
      <c r="H34" s="40"/>
      <c r="I34" s="40">
        <f>M110*0.13</f>
        <v>479336</v>
      </c>
      <c r="J34" s="40"/>
      <c r="K34" s="4"/>
      <c r="L34" s="4"/>
    </row>
    <row r="35" spans="1:15" s="2" customFormat="1" ht="14.25" customHeight="1" x14ac:dyDescent="0.15">
      <c r="A35" s="27" t="s">
        <v>60</v>
      </c>
      <c r="B35" s="63">
        <v>4232400</v>
      </c>
      <c r="C35" s="56">
        <f t="shared" si="2"/>
        <v>2972420</v>
      </c>
      <c r="D35" s="40">
        <v>165400</v>
      </c>
      <c r="E35" s="40"/>
      <c r="F35" s="40"/>
      <c r="G35" s="34"/>
      <c r="H35" s="40">
        <v>2807020</v>
      </c>
      <c r="I35" s="40"/>
      <c r="J35" s="40"/>
      <c r="K35" s="4"/>
      <c r="L35" s="4"/>
    </row>
    <row r="36" spans="1:15" s="2" customFormat="1" ht="14.25" customHeight="1" x14ac:dyDescent="0.15">
      <c r="A36" s="27" t="s">
        <v>61</v>
      </c>
      <c r="B36" s="63">
        <v>1478500</v>
      </c>
      <c r="C36" s="56">
        <f t="shared" si="2"/>
        <v>1962675</v>
      </c>
      <c r="D36" s="40">
        <v>895000</v>
      </c>
      <c r="E36" s="40">
        <f>M112*0.78</f>
        <v>829436</v>
      </c>
      <c r="F36" s="40"/>
      <c r="G36" s="34"/>
      <c r="H36" s="40">
        <v>100000</v>
      </c>
      <c r="I36" s="40">
        <f>M112*0.13</f>
        <v>138239</v>
      </c>
      <c r="J36" s="40"/>
      <c r="K36" s="4"/>
      <c r="L36" s="4"/>
    </row>
    <row r="37" spans="1:15" s="2" customFormat="1" ht="14.25" customHeight="1" x14ac:dyDescent="0.15">
      <c r="A37" s="27" t="s">
        <v>63</v>
      </c>
      <c r="B37" s="63">
        <v>5812220</v>
      </c>
      <c r="C37" s="56">
        <f t="shared" si="2"/>
        <v>5464862</v>
      </c>
      <c r="D37" s="40">
        <v>710000</v>
      </c>
      <c r="E37" s="40">
        <f>M113*0.78</f>
        <v>3806728</v>
      </c>
      <c r="F37" s="40"/>
      <c r="G37" s="34"/>
      <c r="H37" s="40">
        <v>313679</v>
      </c>
      <c r="I37" s="40">
        <f>M113*0.13</f>
        <v>634455</v>
      </c>
      <c r="J37" s="40"/>
      <c r="K37" s="4"/>
      <c r="L37" s="4"/>
    </row>
    <row r="38" spans="1:15" s="2" customFormat="1" ht="14.25" customHeight="1" x14ac:dyDescent="0.15">
      <c r="A38" s="27" t="s">
        <v>64</v>
      </c>
      <c r="B38" s="40">
        <f t="shared" ref="B38:B44" si="3">SUM(D38:I38)</f>
        <v>300000</v>
      </c>
      <c r="C38" s="56">
        <f t="shared" si="2"/>
        <v>300000</v>
      </c>
      <c r="D38" s="40">
        <v>300000</v>
      </c>
      <c r="E38" s="40">
        <f t="shared" ref="E38:E43" si="4">M114*0.78</f>
        <v>0</v>
      </c>
      <c r="F38" s="40"/>
      <c r="G38" s="34"/>
      <c r="H38" s="40">
        <v>0</v>
      </c>
      <c r="I38" s="40">
        <f t="shared" ref="I38:I43" si="5">M114*0.13</f>
        <v>0</v>
      </c>
      <c r="J38" s="40"/>
      <c r="K38" s="4"/>
      <c r="L38" s="4"/>
    </row>
    <row r="39" spans="1:15" s="2" customFormat="1" ht="14.25" customHeight="1" x14ac:dyDescent="0.15">
      <c r="A39" s="27" t="s">
        <v>65</v>
      </c>
      <c r="B39" s="40">
        <v>903200</v>
      </c>
      <c r="C39" s="56">
        <f t="shared" si="2"/>
        <v>913817</v>
      </c>
      <c r="D39" s="40">
        <v>433000</v>
      </c>
      <c r="E39" s="40">
        <f t="shared" si="4"/>
        <v>179400</v>
      </c>
      <c r="F39" s="40"/>
      <c r="G39" s="34"/>
      <c r="H39" s="40">
        <v>271517</v>
      </c>
      <c r="I39" s="40">
        <f t="shared" si="5"/>
        <v>29900</v>
      </c>
      <c r="J39" s="40"/>
      <c r="K39" s="4"/>
      <c r="L39" s="4"/>
    </row>
    <row r="40" spans="1:15" s="2" customFormat="1" ht="14.25" customHeight="1" x14ac:dyDescent="0.15">
      <c r="A40" s="27" t="s">
        <v>66</v>
      </c>
      <c r="B40" s="40">
        <v>464100</v>
      </c>
      <c r="C40" s="56">
        <f t="shared" si="2"/>
        <v>145600</v>
      </c>
      <c r="D40" s="40"/>
      <c r="E40" s="40">
        <f t="shared" si="4"/>
        <v>124800</v>
      </c>
      <c r="F40" s="40"/>
      <c r="G40" s="34"/>
      <c r="H40" s="40"/>
      <c r="I40" s="40">
        <f t="shared" si="5"/>
        <v>20800</v>
      </c>
      <c r="J40" s="40"/>
      <c r="K40" s="4"/>
      <c r="L40" s="4"/>
    </row>
    <row r="41" spans="1:15" s="2" customFormat="1" ht="14.25" customHeight="1" x14ac:dyDescent="0.15">
      <c r="A41" s="27" t="s">
        <v>67</v>
      </c>
      <c r="B41" s="40">
        <v>5198700</v>
      </c>
      <c r="C41" s="56">
        <f t="shared" si="2"/>
        <v>4755700</v>
      </c>
      <c r="D41" s="40">
        <v>3177000</v>
      </c>
      <c r="E41" s="40">
        <f t="shared" si="4"/>
        <v>717600</v>
      </c>
      <c r="F41" s="40"/>
      <c r="G41" s="34"/>
      <c r="H41" s="40">
        <v>741500</v>
      </c>
      <c r="I41" s="40">
        <f t="shared" si="5"/>
        <v>119600</v>
      </c>
      <c r="J41" s="40"/>
      <c r="K41" s="4"/>
      <c r="L41" s="4"/>
    </row>
    <row r="42" spans="1:15" s="2" customFormat="1" ht="14.25" customHeight="1" x14ac:dyDescent="0.15">
      <c r="A42" s="27" t="s">
        <v>68</v>
      </c>
      <c r="B42" s="40">
        <v>182000</v>
      </c>
      <c r="C42" s="56">
        <f t="shared" si="2"/>
        <v>268632</v>
      </c>
      <c r="D42" s="40"/>
      <c r="E42" s="40">
        <f t="shared" si="4"/>
        <v>230256</v>
      </c>
      <c r="F42" s="40"/>
      <c r="G42" s="34"/>
      <c r="H42" s="40"/>
      <c r="I42" s="40">
        <f t="shared" si="5"/>
        <v>38376</v>
      </c>
      <c r="J42" s="40"/>
      <c r="K42" s="4"/>
      <c r="L42" s="4"/>
    </row>
    <row r="43" spans="1:15" s="2" customFormat="1" ht="14.25" customHeight="1" x14ac:dyDescent="0.15">
      <c r="A43" s="27" t="s">
        <v>69</v>
      </c>
      <c r="B43" s="40">
        <v>500500</v>
      </c>
      <c r="C43" s="56">
        <f t="shared" si="2"/>
        <v>627900</v>
      </c>
      <c r="D43" s="40"/>
      <c r="E43" s="40">
        <f t="shared" si="4"/>
        <v>538200</v>
      </c>
      <c r="F43" s="40"/>
      <c r="G43" s="34"/>
      <c r="H43" s="40"/>
      <c r="I43" s="40">
        <f t="shared" si="5"/>
        <v>89700</v>
      </c>
      <c r="J43" s="40"/>
      <c r="K43" s="4"/>
      <c r="L43" s="4"/>
    </row>
    <row r="44" spans="1:15" s="2" customFormat="1" ht="14.25" customHeight="1" x14ac:dyDescent="0.15">
      <c r="A44" s="27" t="s">
        <v>70</v>
      </c>
      <c r="B44" s="40">
        <f t="shared" si="3"/>
        <v>0</v>
      </c>
      <c r="C44" s="56">
        <f t="shared" si="2"/>
        <v>0</v>
      </c>
      <c r="D44" s="40"/>
      <c r="E44" s="40"/>
      <c r="F44" s="40"/>
      <c r="G44" s="34"/>
      <c r="H44" s="40"/>
      <c r="I44" s="40"/>
      <c r="J44" s="40"/>
      <c r="K44" s="4"/>
      <c r="L44" s="4"/>
    </row>
    <row r="45" spans="1:15" s="2" customFormat="1" ht="14.25" customHeight="1" x14ac:dyDescent="0.15">
      <c r="A45" s="27" t="s">
        <v>72</v>
      </c>
      <c r="B45" s="40">
        <v>364000</v>
      </c>
      <c r="C45" s="56">
        <f t="shared" si="2"/>
        <v>364000</v>
      </c>
      <c r="D45" s="40"/>
      <c r="E45" s="40">
        <f>M121*0.78</f>
        <v>312000</v>
      </c>
      <c r="F45" s="40"/>
      <c r="G45" s="34"/>
      <c r="H45" s="40"/>
      <c r="I45" s="40">
        <f>M121*0.13</f>
        <v>52000</v>
      </c>
      <c r="J45" s="40"/>
      <c r="K45" s="4"/>
      <c r="L45" s="4"/>
    </row>
    <row r="46" spans="1:15" s="2" customFormat="1" ht="14.25" customHeight="1" x14ac:dyDescent="0.15">
      <c r="A46" s="27" t="s">
        <v>71</v>
      </c>
      <c r="B46" s="40">
        <v>2039000</v>
      </c>
      <c r="C46" s="56">
        <f t="shared" si="2"/>
        <v>2649879</v>
      </c>
      <c r="D46" s="40">
        <v>1820000</v>
      </c>
      <c r="E46" s="40"/>
      <c r="F46" s="40"/>
      <c r="G46" s="34"/>
      <c r="H46" s="40">
        <v>829879</v>
      </c>
      <c r="I46" s="40"/>
      <c r="J46" s="40"/>
      <c r="K46" s="4"/>
      <c r="L46" s="4"/>
    </row>
    <row r="47" spans="1:15" s="2" customFormat="1" ht="14.25" customHeight="1" x14ac:dyDescent="0.15">
      <c r="A47" s="27" t="s">
        <v>73</v>
      </c>
      <c r="B47" s="40">
        <v>441805</v>
      </c>
      <c r="C47" s="56">
        <f t="shared" si="2"/>
        <v>450905</v>
      </c>
      <c r="D47" s="40"/>
      <c r="E47" s="40">
        <f t="shared" ref="E47" si="6">M122*0.78</f>
        <v>386490</v>
      </c>
      <c r="F47" s="40"/>
      <c r="G47" s="34"/>
      <c r="H47" s="40"/>
      <c r="I47" s="40">
        <f>M122*0.13</f>
        <v>64415</v>
      </c>
      <c r="J47" s="40"/>
      <c r="K47" s="4"/>
      <c r="L47" s="4"/>
    </row>
    <row r="48" spans="1:15" s="2" customFormat="1" ht="14.25" customHeight="1" x14ac:dyDescent="0.15">
      <c r="A48" s="27" t="s">
        <v>74</v>
      </c>
      <c r="B48" s="40">
        <v>628090</v>
      </c>
      <c r="C48" s="56">
        <f t="shared" si="2"/>
        <v>498643</v>
      </c>
      <c r="D48" s="40">
        <v>397000</v>
      </c>
      <c r="E48" s="40"/>
      <c r="F48" s="40"/>
      <c r="G48" s="34"/>
      <c r="H48" s="40">
        <v>101643</v>
      </c>
      <c r="I48" s="40"/>
      <c r="J48" s="40"/>
      <c r="K48" s="4"/>
      <c r="L48" s="4"/>
    </row>
    <row r="49" spans="1:12" s="2" customFormat="1" ht="14.25" customHeight="1" x14ac:dyDescent="0.15">
      <c r="A49" s="27" t="s">
        <v>120</v>
      </c>
      <c r="B49" s="40">
        <v>0</v>
      </c>
      <c r="C49" s="56">
        <f t="shared" si="2"/>
        <v>0</v>
      </c>
      <c r="D49" s="40"/>
      <c r="E49" s="40"/>
      <c r="F49" s="40"/>
      <c r="G49" s="34"/>
      <c r="H49" s="40"/>
      <c r="I49" s="40"/>
      <c r="J49" s="40"/>
      <c r="K49" s="4"/>
      <c r="L49" s="4"/>
    </row>
    <row r="50" spans="1:12" s="2" customFormat="1" ht="14.25" customHeight="1" x14ac:dyDescent="0.15">
      <c r="A50" s="27" t="s">
        <v>75</v>
      </c>
      <c r="B50" s="40">
        <v>2801002</v>
      </c>
      <c r="C50" s="56">
        <f t="shared" si="2"/>
        <v>2803714</v>
      </c>
      <c r="D50" s="40">
        <v>205520</v>
      </c>
      <c r="E50" s="40"/>
      <c r="F50" s="40"/>
      <c r="G50" s="34"/>
      <c r="H50" s="40">
        <v>2598194</v>
      </c>
      <c r="I50" s="40"/>
      <c r="J50" s="40"/>
      <c r="K50" s="4"/>
      <c r="L50" s="4"/>
    </row>
    <row r="51" spans="1:12" s="2" customFormat="1" ht="13.9" customHeight="1" x14ac:dyDescent="0.15">
      <c r="A51" s="27" t="s">
        <v>76</v>
      </c>
      <c r="B51" s="40">
        <v>267200</v>
      </c>
      <c r="C51" s="56">
        <f t="shared" si="2"/>
        <v>288238</v>
      </c>
      <c r="D51" s="40">
        <v>87200</v>
      </c>
      <c r="E51" s="40"/>
      <c r="F51" s="40"/>
      <c r="G51" s="34"/>
      <c r="H51" s="40">
        <v>201038</v>
      </c>
      <c r="I51" s="40"/>
      <c r="J51" s="40"/>
      <c r="K51" s="4"/>
      <c r="L51" s="4"/>
    </row>
    <row r="52" spans="1:12" s="2" customFormat="1" ht="13.9" customHeight="1" x14ac:dyDescent="0.15">
      <c r="A52" s="27" t="s">
        <v>78</v>
      </c>
      <c r="B52" s="40">
        <v>2463000</v>
      </c>
      <c r="C52" s="56">
        <f t="shared" si="2"/>
        <v>2283000</v>
      </c>
      <c r="D52" s="40">
        <v>173000</v>
      </c>
      <c r="E52" s="40"/>
      <c r="F52" s="40">
        <v>150000</v>
      </c>
      <c r="G52" s="34"/>
      <c r="H52" s="40">
        <v>1960000</v>
      </c>
      <c r="I52" s="40"/>
      <c r="J52" s="40"/>
      <c r="K52" s="4"/>
      <c r="L52" s="4"/>
    </row>
    <row r="53" spans="1:12" s="2" customFormat="1" ht="13.9" customHeight="1" x14ac:dyDescent="0.15">
      <c r="A53" s="27" t="s">
        <v>77</v>
      </c>
      <c r="B53" s="40">
        <v>1583400</v>
      </c>
      <c r="C53" s="56">
        <f t="shared" si="2"/>
        <v>1583400</v>
      </c>
      <c r="D53" s="40"/>
      <c r="E53" s="40">
        <f>M126*0.78</f>
        <v>1357200</v>
      </c>
      <c r="F53" s="40"/>
      <c r="G53" s="34"/>
      <c r="H53" s="40"/>
      <c r="I53" s="40">
        <f>M126*0.13</f>
        <v>226200</v>
      </c>
      <c r="J53" s="40"/>
      <c r="K53" s="4"/>
      <c r="L53" s="4"/>
    </row>
    <row r="54" spans="1:12" s="2" customFormat="1" ht="13.9" customHeight="1" x14ac:dyDescent="0.15">
      <c r="A54" s="27" t="s">
        <v>80</v>
      </c>
      <c r="B54" s="40">
        <v>1194100</v>
      </c>
      <c r="C54" s="56">
        <f t="shared" si="2"/>
        <v>1117338</v>
      </c>
      <c r="D54" s="40"/>
      <c r="E54" s="40">
        <f>M128*0.78</f>
        <v>936000</v>
      </c>
      <c r="F54" s="40"/>
      <c r="G54" s="34"/>
      <c r="H54" s="40">
        <v>25338</v>
      </c>
      <c r="I54" s="40">
        <f>M128*0.13</f>
        <v>156000</v>
      </c>
      <c r="J54" s="40"/>
      <c r="K54" s="4"/>
      <c r="L54" s="4"/>
    </row>
    <row r="55" spans="1:12" s="2" customFormat="1" ht="13.9" customHeight="1" x14ac:dyDescent="0.15">
      <c r="A55" s="27" t="s">
        <v>111</v>
      </c>
      <c r="B55" s="40">
        <v>459408</v>
      </c>
      <c r="C55" s="56">
        <f t="shared" si="2"/>
        <v>263074</v>
      </c>
      <c r="D55" s="40">
        <v>213000</v>
      </c>
      <c r="E55" s="40"/>
      <c r="F55" s="40"/>
      <c r="G55" s="34"/>
      <c r="H55" s="40">
        <v>50074</v>
      </c>
      <c r="I55" s="40"/>
      <c r="J55" s="40"/>
      <c r="K55" s="4"/>
      <c r="L55" s="4"/>
    </row>
    <row r="56" spans="1:12" s="2" customFormat="1" ht="13.9" customHeight="1" x14ac:dyDescent="0.15">
      <c r="A56" s="27" t="s">
        <v>79</v>
      </c>
      <c r="B56" s="40">
        <v>1147088</v>
      </c>
      <c r="C56" s="56">
        <f t="shared" si="2"/>
        <v>1105683</v>
      </c>
      <c r="D56" s="40"/>
      <c r="E56" s="40">
        <f>M127*0.78</f>
        <v>947728</v>
      </c>
      <c r="F56" s="40"/>
      <c r="G56" s="34"/>
      <c r="H56" s="40"/>
      <c r="I56" s="40">
        <f>M127*0.13</f>
        <v>157955</v>
      </c>
      <c r="J56" s="40"/>
      <c r="K56" s="4"/>
      <c r="L56" s="4"/>
    </row>
    <row r="57" spans="1:12" s="2" customFormat="1" ht="13.15" customHeight="1" x14ac:dyDescent="0.15">
      <c r="A57" s="27" t="s">
        <v>62</v>
      </c>
      <c r="B57" s="40">
        <v>1341137</v>
      </c>
      <c r="C57" s="56">
        <f t="shared" si="2"/>
        <v>1266877</v>
      </c>
      <c r="D57" s="40"/>
      <c r="E57" s="40">
        <f>M130*0.78</f>
        <v>1085895</v>
      </c>
      <c r="F57" s="40"/>
      <c r="G57" s="34"/>
      <c r="H57" s="40"/>
      <c r="I57" s="40">
        <f>M130*0.13</f>
        <v>180982</v>
      </c>
      <c r="J57" s="40"/>
      <c r="K57" s="4"/>
      <c r="L57" s="4"/>
    </row>
    <row r="58" spans="1:12" s="2" customFormat="1" ht="13.9" customHeight="1" x14ac:dyDescent="0.15">
      <c r="A58" s="25" t="s">
        <v>81</v>
      </c>
      <c r="B58" s="43">
        <v>70000</v>
      </c>
      <c r="C58" s="93">
        <f t="shared" si="2"/>
        <v>70000</v>
      </c>
      <c r="D58" s="43">
        <v>70000</v>
      </c>
      <c r="E58" s="43"/>
      <c r="F58" s="43"/>
      <c r="G58" s="34"/>
      <c r="H58" s="43"/>
      <c r="I58" s="43"/>
      <c r="J58" s="43"/>
      <c r="K58" s="4"/>
      <c r="L58" s="4"/>
    </row>
    <row r="59" spans="1:12" s="2" customFormat="1" ht="14.25" customHeight="1" x14ac:dyDescent="0.15">
      <c r="A59" s="27" t="s">
        <v>82</v>
      </c>
      <c r="B59" s="40">
        <f>SUM(B60:B84)</f>
        <v>5765971</v>
      </c>
      <c r="C59" s="46">
        <f>SUM(C60:C84)</f>
        <v>6358022</v>
      </c>
      <c r="D59" s="40"/>
      <c r="E59" s="40"/>
      <c r="F59" s="40"/>
      <c r="G59" s="47"/>
      <c r="H59" s="40"/>
      <c r="I59" s="40"/>
      <c r="J59" s="40">
        <f>SUM(J60:J84)</f>
        <v>6358022</v>
      </c>
      <c r="K59" s="4"/>
      <c r="L59" s="4"/>
    </row>
    <row r="60" spans="1:12" s="2" customFormat="1" ht="14.25" customHeight="1" x14ac:dyDescent="0.15">
      <c r="A60" s="27" t="s">
        <v>129</v>
      </c>
      <c r="B60" s="40">
        <v>2101680</v>
      </c>
      <c r="C60" s="59">
        <f>M108*0.09</f>
        <v>2089980</v>
      </c>
      <c r="D60" s="40"/>
      <c r="E60" s="40"/>
      <c r="F60" s="40"/>
      <c r="G60" s="47"/>
      <c r="H60" s="40"/>
      <c r="I60" s="40"/>
      <c r="J60" s="40">
        <f t="shared" ref="J60:J84" si="7">C60</f>
        <v>2089980</v>
      </c>
      <c r="K60" s="4"/>
      <c r="L60" s="4"/>
    </row>
    <row r="61" spans="1:12" s="2" customFormat="1" ht="14.25" customHeight="1" x14ac:dyDescent="0.15">
      <c r="A61" s="27" t="s">
        <v>58</v>
      </c>
      <c r="B61" s="40">
        <v>0</v>
      </c>
      <c r="C61" s="59">
        <f>M109*0.09</f>
        <v>0</v>
      </c>
      <c r="D61" s="40"/>
      <c r="E61" s="40"/>
      <c r="F61" s="40"/>
      <c r="G61" s="47"/>
      <c r="H61" s="40"/>
      <c r="I61" s="40"/>
      <c r="J61" s="40">
        <f t="shared" si="7"/>
        <v>0</v>
      </c>
      <c r="K61" s="4"/>
      <c r="L61" s="4"/>
    </row>
    <row r="62" spans="1:12" s="2" customFormat="1" ht="14.25" customHeight="1" x14ac:dyDescent="0.15">
      <c r="A62" s="27" t="s">
        <v>59</v>
      </c>
      <c r="B62" s="40">
        <v>244548</v>
      </c>
      <c r="C62" s="59">
        <f>M110*0.09</f>
        <v>331848</v>
      </c>
      <c r="D62" s="40"/>
      <c r="E62" s="40"/>
      <c r="F62" s="40"/>
      <c r="G62" s="47"/>
      <c r="H62" s="40"/>
      <c r="I62" s="40"/>
      <c r="J62" s="40">
        <f>C62</f>
        <v>331848</v>
      </c>
      <c r="K62" s="4"/>
      <c r="L62" s="4"/>
    </row>
    <row r="63" spans="1:12" s="2" customFormat="1" ht="14.25" customHeight="1" x14ac:dyDescent="0.15">
      <c r="A63" s="27" t="s">
        <v>83</v>
      </c>
      <c r="B63" s="40">
        <v>1436480</v>
      </c>
      <c r="C63" s="59">
        <f>M111</f>
        <v>1478480</v>
      </c>
      <c r="D63" s="40"/>
      <c r="E63" s="40"/>
      <c r="F63" s="40"/>
      <c r="G63" s="48"/>
      <c r="H63" s="40"/>
      <c r="I63" s="40"/>
      <c r="J63" s="40">
        <f t="shared" si="7"/>
        <v>1478480</v>
      </c>
      <c r="K63" s="4"/>
      <c r="L63" s="4"/>
    </row>
    <row r="64" spans="1:12" s="2" customFormat="1" ht="14.25" customHeight="1" x14ac:dyDescent="0.15">
      <c r="A64" s="27" t="s">
        <v>61</v>
      </c>
      <c r="B64" s="40">
        <v>76500</v>
      </c>
      <c r="C64" s="59">
        <f>M112*0.09</f>
        <v>95704</v>
      </c>
      <c r="D64" s="40"/>
      <c r="E64" s="40"/>
      <c r="F64" s="40"/>
      <c r="G64" s="49"/>
      <c r="H64" s="40"/>
      <c r="I64" s="40"/>
      <c r="J64" s="40">
        <f>C64</f>
        <v>95704</v>
      </c>
      <c r="K64" s="4"/>
      <c r="L64" s="4"/>
    </row>
    <row r="65" spans="1:15" s="2" customFormat="1" ht="14.25" customHeight="1" x14ac:dyDescent="0.15">
      <c r="A65" s="27" t="s">
        <v>63</v>
      </c>
      <c r="B65" s="40">
        <v>178200</v>
      </c>
      <c r="C65" s="59">
        <f t="shared" ref="C65:C74" si="8">M113*0.09</f>
        <v>439238</v>
      </c>
      <c r="D65" s="40"/>
      <c r="E65" s="40"/>
      <c r="F65" s="40"/>
      <c r="G65" s="49"/>
      <c r="H65" s="40"/>
      <c r="I65" s="40"/>
      <c r="J65" s="40">
        <f t="shared" si="7"/>
        <v>439238</v>
      </c>
      <c r="K65" s="4"/>
      <c r="L65" s="4"/>
    </row>
    <row r="66" spans="1:15" s="2" customFormat="1" ht="14.25" customHeight="1" x14ac:dyDescent="0.15">
      <c r="A66" s="27" t="s">
        <v>64</v>
      </c>
      <c r="B66" s="40">
        <f t="shared" ref="B66:B72" si="9">M114*0.09</f>
        <v>0</v>
      </c>
      <c r="C66" s="59">
        <f t="shared" si="8"/>
        <v>0</v>
      </c>
      <c r="D66" s="40"/>
      <c r="E66" s="40"/>
      <c r="F66" s="40"/>
      <c r="G66" s="49"/>
      <c r="H66" s="40"/>
      <c r="I66" s="40"/>
      <c r="J66" s="40">
        <f t="shared" si="7"/>
        <v>0</v>
      </c>
      <c r="K66" s="4"/>
      <c r="L66" s="4"/>
    </row>
    <row r="67" spans="1:15" s="2" customFormat="1" ht="14.25" customHeight="1" x14ac:dyDescent="0.15">
      <c r="A67" s="27" t="s">
        <v>65</v>
      </c>
      <c r="B67" s="40">
        <v>15300</v>
      </c>
      <c r="C67" s="59">
        <f t="shared" si="8"/>
        <v>20700</v>
      </c>
      <c r="D67" s="40"/>
      <c r="E67" s="40"/>
      <c r="F67" s="40"/>
      <c r="G67" s="49"/>
      <c r="H67" s="40"/>
      <c r="I67" s="40"/>
      <c r="J67" s="40">
        <f t="shared" si="7"/>
        <v>20700</v>
      </c>
      <c r="K67" s="4"/>
      <c r="L67" s="4"/>
    </row>
    <row r="68" spans="1:15" s="7" customFormat="1" ht="14.25" customHeight="1" x14ac:dyDescent="0.15">
      <c r="A68" s="27" t="s">
        <v>66</v>
      </c>
      <c r="B68" s="40">
        <v>45900</v>
      </c>
      <c r="C68" s="59">
        <f t="shared" si="8"/>
        <v>14400</v>
      </c>
      <c r="D68" s="40"/>
      <c r="E68" s="40"/>
      <c r="F68" s="40"/>
      <c r="G68" s="49"/>
      <c r="H68" s="40"/>
      <c r="I68" s="40"/>
      <c r="J68" s="40">
        <f t="shared" si="7"/>
        <v>14400</v>
      </c>
      <c r="K68" s="6"/>
      <c r="L68" s="6"/>
    </row>
    <row r="69" spans="1:15" s="7" customFormat="1" ht="14.25" customHeight="1" x14ac:dyDescent="0.15">
      <c r="A69" s="27" t="s">
        <v>67</v>
      </c>
      <c r="B69" s="40">
        <v>82800</v>
      </c>
      <c r="C69" s="59">
        <f t="shared" si="8"/>
        <v>82800</v>
      </c>
      <c r="D69" s="40"/>
      <c r="E69" s="40"/>
      <c r="F69" s="40"/>
      <c r="G69" s="49"/>
      <c r="H69" s="40"/>
      <c r="I69" s="40"/>
      <c r="J69" s="40">
        <f t="shared" si="7"/>
        <v>82800</v>
      </c>
      <c r="K69" s="6"/>
      <c r="L69" s="6"/>
    </row>
    <row r="70" spans="1:15" s="7" customFormat="1" ht="14.25" customHeight="1" x14ac:dyDescent="0.15">
      <c r="A70" s="27" t="s">
        <v>84</v>
      </c>
      <c r="B70" s="40">
        <v>18000</v>
      </c>
      <c r="C70" s="59">
        <f t="shared" si="8"/>
        <v>26568</v>
      </c>
      <c r="D70" s="40"/>
      <c r="E70" s="40"/>
      <c r="F70" s="40"/>
      <c r="G70" s="49"/>
      <c r="H70" s="40"/>
      <c r="I70" s="40"/>
      <c r="J70" s="40">
        <f t="shared" si="7"/>
        <v>26568</v>
      </c>
      <c r="K70" s="6"/>
      <c r="L70" s="6"/>
    </row>
    <row r="71" spans="1:15" s="2" customFormat="1" ht="14.25" customHeight="1" x14ac:dyDescent="0.15">
      <c r="A71" s="27" t="s">
        <v>69</v>
      </c>
      <c r="B71" s="40">
        <v>49500</v>
      </c>
      <c r="C71" s="59">
        <f t="shared" si="8"/>
        <v>62100</v>
      </c>
      <c r="D71" s="40"/>
      <c r="E71" s="40"/>
      <c r="F71" s="40"/>
      <c r="G71" s="49"/>
      <c r="H71" s="40"/>
      <c r="I71" s="40"/>
      <c r="J71" s="40">
        <f t="shared" si="7"/>
        <v>62100</v>
      </c>
      <c r="K71" s="4"/>
      <c r="L71" s="4"/>
    </row>
    <row r="72" spans="1:15" s="2" customFormat="1" ht="14.25" customHeight="1" x14ac:dyDescent="0.15">
      <c r="A72" s="27" t="s">
        <v>70</v>
      </c>
      <c r="B72" s="40">
        <f t="shared" si="9"/>
        <v>0</v>
      </c>
      <c r="C72" s="59">
        <f t="shared" si="8"/>
        <v>0</v>
      </c>
      <c r="D72" s="40"/>
      <c r="E72" s="40"/>
      <c r="F72" s="40"/>
      <c r="G72" s="49"/>
      <c r="H72" s="40"/>
      <c r="I72" s="40"/>
      <c r="J72" s="40">
        <f t="shared" si="7"/>
        <v>0</v>
      </c>
      <c r="K72" s="4"/>
      <c r="L72" s="4"/>
      <c r="O72" s="8"/>
    </row>
    <row r="73" spans="1:15" s="2" customFormat="1" ht="14.25" customHeight="1" x14ac:dyDescent="0.15">
      <c r="A73" s="27" t="s">
        <v>72</v>
      </c>
      <c r="B73" s="40">
        <v>36000</v>
      </c>
      <c r="C73" s="59">
        <f t="shared" si="8"/>
        <v>36000</v>
      </c>
      <c r="D73" s="40"/>
      <c r="E73" s="40"/>
      <c r="F73" s="40"/>
      <c r="G73" s="49"/>
      <c r="H73" s="40"/>
      <c r="I73" s="40"/>
      <c r="J73" s="40">
        <f t="shared" si="7"/>
        <v>36000</v>
      </c>
      <c r="K73" s="4"/>
      <c r="L73" s="4"/>
    </row>
    <row r="74" spans="1:15" s="2" customFormat="1" ht="14.25" customHeight="1" x14ac:dyDescent="0.15">
      <c r="A74" s="27" t="s">
        <v>73</v>
      </c>
      <c r="B74" s="40">
        <v>43695</v>
      </c>
      <c r="C74" s="59">
        <f t="shared" si="8"/>
        <v>44595</v>
      </c>
      <c r="D74" s="40"/>
      <c r="E74" s="40"/>
      <c r="F74" s="40"/>
      <c r="G74" s="49"/>
      <c r="H74" s="40"/>
      <c r="I74" s="40"/>
      <c r="J74" s="40">
        <f t="shared" si="7"/>
        <v>44595</v>
      </c>
      <c r="K74" s="4"/>
      <c r="L74" s="4"/>
    </row>
    <row r="75" spans="1:15" s="2" customFormat="1" ht="14.25" customHeight="1" x14ac:dyDescent="0.15">
      <c r="A75" s="27" t="s">
        <v>74</v>
      </c>
      <c r="B75" s="40">
        <v>0</v>
      </c>
      <c r="C75" s="59">
        <v>0</v>
      </c>
      <c r="D75" s="40"/>
      <c r="E75" s="40"/>
      <c r="F75" s="40"/>
      <c r="G75" s="49"/>
      <c r="H75" s="40"/>
      <c r="I75" s="40"/>
      <c r="J75" s="40">
        <f t="shared" si="7"/>
        <v>0</v>
      </c>
      <c r="K75" s="4"/>
      <c r="L75" s="4"/>
    </row>
    <row r="76" spans="1:15" s="2" customFormat="1" ht="14.25" customHeight="1" x14ac:dyDescent="0.15">
      <c r="A76" s="27" t="s">
        <v>86</v>
      </c>
      <c r="B76" s="40">
        <v>166000</v>
      </c>
      <c r="C76" s="59">
        <f>M125</f>
        <v>386000</v>
      </c>
      <c r="D76" s="40"/>
      <c r="E76" s="40"/>
      <c r="F76" s="40"/>
      <c r="G76" s="49"/>
      <c r="H76" s="40"/>
      <c r="I76" s="40"/>
      <c r="J76" s="40">
        <f t="shared" si="7"/>
        <v>386000</v>
      </c>
      <c r="K76" s="4"/>
      <c r="L76" s="4"/>
    </row>
    <row r="77" spans="1:15" s="2" customFormat="1" ht="14.25" customHeight="1" x14ac:dyDescent="0.15">
      <c r="A77" s="27" t="s">
        <v>85</v>
      </c>
      <c r="B77" s="40">
        <f>M123</f>
        <v>200000</v>
      </c>
      <c r="C77" s="59">
        <f>M123</f>
        <v>200000</v>
      </c>
      <c r="D77" s="40"/>
      <c r="E77" s="40"/>
      <c r="F77" s="40"/>
      <c r="G77" s="49"/>
      <c r="H77" s="40"/>
      <c r="I77" s="40"/>
      <c r="J77" s="40">
        <f t="shared" si="7"/>
        <v>200000</v>
      </c>
      <c r="K77" s="4"/>
      <c r="L77" s="4"/>
    </row>
    <row r="78" spans="1:15" s="2" customFormat="1" ht="14.25" customHeight="1" x14ac:dyDescent="0.15">
      <c r="A78" s="27" t="s">
        <v>118</v>
      </c>
      <c r="B78" s="40">
        <v>551680</v>
      </c>
      <c r="C78" s="59">
        <f>M124</f>
        <v>550360</v>
      </c>
      <c r="D78" s="40"/>
      <c r="E78" s="40"/>
      <c r="F78" s="40"/>
      <c r="G78" s="49"/>
      <c r="H78" s="40"/>
      <c r="I78" s="40"/>
      <c r="J78" s="40">
        <f t="shared" si="7"/>
        <v>550360</v>
      </c>
      <c r="K78" s="4"/>
      <c r="L78" s="4"/>
    </row>
    <row r="79" spans="1:15" s="2" customFormat="1" ht="14.25" customHeight="1" x14ac:dyDescent="0.15">
      <c r="A79" s="27" t="s">
        <v>77</v>
      </c>
      <c r="B79" s="40">
        <v>156600</v>
      </c>
      <c r="C79" s="59">
        <f>M126*0.09</f>
        <v>156600</v>
      </c>
      <c r="D79" s="40"/>
      <c r="E79" s="40"/>
      <c r="F79" s="40"/>
      <c r="G79" s="49"/>
      <c r="H79" s="40"/>
      <c r="I79" s="40"/>
      <c r="J79" s="40">
        <f t="shared" si="7"/>
        <v>156600</v>
      </c>
      <c r="K79" s="4"/>
      <c r="L79" s="4"/>
    </row>
    <row r="80" spans="1:15" s="2" customFormat="1" ht="14.25" customHeight="1" x14ac:dyDescent="0.15">
      <c r="A80" s="27" t="s">
        <v>87</v>
      </c>
      <c r="B80" s="40">
        <v>117000</v>
      </c>
      <c r="C80" s="59">
        <f>M128*0.09</f>
        <v>108000</v>
      </c>
      <c r="D80" s="40"/>
      <c r="E80" s="40"/>
      <c r="F80" s="40"/>
      <c r="G80" s="49"/>
      <c r="H80" s="40"/>
      <c r="I80" s="40"/>
      <c r="J80" s="40">
        <f t="shared" si="7"/>
        <v>108000</v>
      </c>
      <c r="K80" s="4"/>
      <c r="L80" s="4"/>
    </row>
    <row r="81" spans="1:12" s="2" customFormat="1" ht="14.25" customHeight="1" x14ac:dyDescent="0.15">
      <c r="A81" s="27" t="s">
        <v>88</v>
      </c>
      <c r="B81" s="40">
        <f>M129*0.09</f>
        <v>0</v>
      </c>
      <c r="C81" s="59">
        <f>M129*0.09</f>
        <v>0</v>
      </c>
      <c r="D81" s="40"/>
      <c r="E81" s="40"/>
      <c r="F81" s="40"/>
      <c r="G81" s="49"/>
      <c r="H81" s="40"/>
      <c r="I81" s="40"/>
      <c r="J81" s="40">
        <f t="shared" si="7"/>
        <v>0</v>
      </c>
      <c r="K81" s="4"/>
      <c r="L81" s="4"/>
    </row>
    <row r="82" spans="1:12" s="2" customFormat="1" ht="14.25" customHeight="1" x14ac:dyDescent="0.15">
      <c r="A82" s="27" t="s">
        <v>79</v>
      </c>
      <c r="B82" s="40">
        <v>113449</v>
      </c>
      <c r="C82" s="59">
        <f>M127*0.09</f>
        <v>109353</v>
      </c>
      <c r="D82" s="40"/>
      <c r="E82" s="40"/>
      <c r="F82" s="40"/>
      <c r="G82" s="49"/>
      <c r="H82" s="40"/>
      <c r="I82" s="40"/>
      <c r="J82" s="40">
        <f t="shared" si="7"/>
        <v>109353</v>
      </c>
      <c r="K82" s="4"/>
      <c r="L82" s="4"/>
    </row>
    <row r="83" spans="1:12" s="2" customFormat="1" ht="14.25" customHeight="1" x14ac:dyDescent="0.15">
      <c r="A83" s="27" t="s">
        <v>62</v>
      </c>
      <c r="B83" s="40">
        <v>132639</v>
      </c>
      <c r="C83" s="59">
        <f>M130*0.09</f>
        <v>125296</v>
      </c>
      <c r="D83" s="40"/>
      <c r="E83" s="40"/>
      <c r="F83" s="40"/>
      <c r="G83" s="49"/>
      <c r="H83" s="40"/>
      <c r="I83" s="40"/>
      <c r="J83" s="40">
        <f>C83</f>
        <v>125296</v>
      </c>
      <c r="K83" s="4"/>
      <c r="L83" s="4"/>
    </row>
    <row r="84" spans="1:12" s="2" customFormat="1" ht="14.25" customHeight="1" x14ac:dyDescent="0.15">
      <c r="A84" s="25" t="s">
        <v>81</v>
      </c>
      <c r="B84" s="43">
        <f>M131*0.09</f>
        <v>0</v>
      </c>
      <c r="C84" s="62">
        <f>M131*0.09</f>
        <v>0</v>
      </c>
      <c r="D84" s="43"/>
      <c r="E84" s="43"/>
      <c r="F84" s="43"/>
      <c r="G84" s="49"/>
      <c r="H84" s="43"/>
      <c r="I84" s="43"/>
      <c r="J84" s="43">
        <f t="shared" si="7"/>
        <v>0</v>
      </c>
      <c r="K84" s="4"/>
      <c r="L84" s="4"/>
    </row>
    <row r="85" spans="1:12" s="2" customFormat="1" ht="14.25" customHeight="1" x14ac:dyDescent="0.15">
      <c r="A85" s="27" t="s">
        <v>42</v>
      </c>
      <c r="B85" s="34">
        <f>B31+B59</f>
        <v>63359793</v>
      </c>
      <c r="C85" s="34">
        <f>C31+C59</f>
        <v>63001751</v>
      </c>
      <c r="D85" s="34">
        <f>D31</f>
        <v>8646120</v>
      </c>
      <c r="E85" s="34">
        <f>E31</f>
        <v>32440909</v>
      </c>
      <c r="F85" s="34">
        <f>F31</f>
        <v>150000</v>
      </c>
      <c r="G85" s="34"/>
      <c r="H85" s="34">
        <f>H31</f>
        <v>9999882</v>
      </c>
      <c r="I85" s="34">
        <f>I31</f>
        <v>5406818</v>
      </c>
      <c r="J85" s="34">
        <f>J59</f>
        <v>6358022</v>
      </c>
      <c r="K85" s="4">
        <f>SUM(D85:J85)</f>
        <v>63001751</v>
      </c>
      <c r="L85" s="4"/>
    </row>
    <row r="86" spans="1:12" s="2" customFormat="1" ht="14.25" customHeight="1" x14ac:dyDescent="0.15">
      <c r="A86" s="29" t="s">
        <v>110</v>
      </c>
      <c r="B86" s="34">
        <f>B29-B85</f>
        <v>-1777543</v>
      </c>
      <c r="C86" s="34">
        <f>C29-C85</f>
        <v>-3329171</v>
      </c>
      <c r="D86" s="34">
        <f>D29-D85</f>
        <v>-8321120</v>
      </c>
      <c r="E86" s="34">
        <f>E29-E85</f>
        <v>-10015309</v>
      </c>
      <c r="F86" s="34">
        <f>F29-F85</f>
        <v>1350000</v>
      </c>
      <c r="G86" s="34"/>
      <c r="H86" s="34">
        <f>H29-H85</f>
        <v>17457298</v>
      </c>
      <c r="I86" s="34">
        <f>I29-I85</f>
        <v>-5406818</v>
      </c>
      <c r="J86" s="34">
        <f>J29-J85</f>
        <v>1606778</v>
      </c>
      <c r="K86" s="4">
        <f>SUM(D86:J86)</f>
        <v>-3329171</v>
      </c>
      <c r="L86" s="4"/>
    </row>
    <row r="87" spans="1:12" s="2" customFormat="1" ht="14.25" customHeight="1" x14ac:dyDescent="0.15">
      <c r="A87" s="29" t="s">
        <v>108</v>
      </c>
      <c r="B87" s="34">
        <v>0</v>
      </c>
      <c r="C87" s="34"/>
      <c r="D87" s="34">
        <v>0</v>
      </c>
      <c r="E87" s="34">
        <v>0</v>
      </c>
      <c r="F87" s="34">
        <v>0</v>
      </c>
      <c r="G87" s="34"/>
      <c r="H87" s="34">
        <v>0</v>
      </c>
      <c r="I87" s="34">
        <v>0</v>
      </c>
      <c r="J87" s="34">
        <v>0</v>
      </c>
      <c r="K87" s="4"/>
      <c r="L87" s="4"/>
    </row>
    <row r="88" spans="1:12" s="2" customFormat="1" ht="14.25" customHeight="1" x14ac:dyDescent="0.15">
      <c r="A88" s="29" t="s">
        <v>109</v>
      </c>
      <c r="B88" s="50">
        <f>B86+B87</f>
        <v>-1777543</v>
      </c>
      <c r="C88" s="50">
        <f>C86+C87</f>
        <v>-3329171</v>
      </c>
      <c r="D88" s="34">
        <f>D86+D87</f>
        <v>-8321120</v>
      </c>
      <c r="E88" s="34">
        <f>E86+E87</f>
        <v>-10015309</v>
      </c>
      <c r="F88" s="34">
        <f>F86+F87</f>
        <v>1350000</v>
      </c>
      <c r="G88" s="34"/>
      <c r="H88" s="34">
        <f>H86+H87</f>
        <v>17457298</v>
      </c>
      <c r="I88" s="34">
        <f>I86+I87</f>
        <v>-5406818</v>
      </c>
      <c r="J88" s="34">
        <f>J86+J87</f>
        <v>1606778</v>
      </c>
      <c r="K88" s="4">
        <f>SUM(D88:J88)</f>
        <v>-3329171</v>
      </c>
      <c r="L88" s="4"/>
    </row>
    <row r="89" spans="1:12" s="2" customFormat="1" ht="14.25" customHeight="1" x14ac:dyDescent="0.15">
      <c r="A89" s="28" t="s">
        <v>89</v>
      </c>
      <c r="B89" s="46"/>
      <c r="C89" s="46"/>
      <c r="D89" s="46"/>
      <c r="E89" s="46"/>
      <c r="F89" s="46"/>
      <c r="G89" s="34"/>
      <c r="H89" s="46"/>
      <c r="I89" s="46"/>
      <c r="J89" s="46"/>
      <c r="K89" s="4"/>
      <c r="L89" s="4"/>
    </row>
    <row r="90" spans="1:12" s="2" customFormat="1" ht="14.25" customHeight="1" x14ac:dyDescent="0.15">
      <c r="A90" s="28" t="s">
        <v>90</v>
      </c>
      <c r="B90" s="43"/>
      <c r="C90" s="43"/>
      <c r="D90" s="43"/>
      <c r="E90" s="43"/>
      <c r="F90" s="43"/>
      <c r="G90" s="34"/>
      <c r="H90" s="43"/>
      <c r="I90" s="43"/>
      <c r="J90" s="43"/>
      <c r="K90" s="4"/>
      <c r="L90" s="4"/>
    </row>
    <row r="91" spans="1:12" s="2" customFormat="1" ht="14.25" customHeight="1" x14ac:dyDescent="0.15">
      <c r="A91" s="28" t="s">
        <v>43</v>
      </c>
      <c r="B91" s="34"/>
      <c r="C91" s="34"/>
      <c r="D91" s="34">
        <v>0</v>
      </c>
      <c r="E91" s="34">
        <v>0</v>
      </c>
      <c r="F91" s="34">
        <v>0</v>
      </c>
      <c r="G91" s="34"/>
      <c r="H91" s="34">
        <v>0</v>
      </c>
      <c r="I91" s="34">
        <v>0</v>
      </c>
      <c r="J91" s="34">
        <v>0</v>
      </c>
      <c r="K91" s="4"/>
      <c r="L91" s="4"/>
    </row>
    <row r="92" spans="1:12" s="2" customFormat="1" ht="14.25" customHeight="1" x14ac:dyDescent="0.15">
      <c r="A92" s="27" t="s">
        <v>91</v>
      </c>
      <c r="B92" s="34"/>
      <c r="C92" s="34"/>
      <c r="D92" s="34"/>
      <c r="E92" s="34"/>
      <c r="F92" s="34"/>
      <c r="G92" s="34"/>
      <c r="H92" s="34"/>
      <c r="I92" s="34"/>
      <c r="J92" s="34"/>
      <c r="K92" s="4"/>
      <c r="L92" s="4"/>
    </row>
    <row r="93" spans="1:12" s="2" customFormat="1" ht="14.25" customHeight="1" x14ac:dyDescent="0.15">
      <c r="A93" s="29" t="s">
        <v>93</v>
      </c>
      <c r="B93" s="34"/>
      <c r="C93" s="34"/>
      <c r="D93" s="34">
        <v>0</v>
      </c>
      <c r="E93" s="34">
        <v>0</v>
      </c>
      <c r="F93" s="34">
        <v>0</v>
      </c>
      <c r="G93" s="34"/>
      <c r="H93" s="34">
        <v>0</v>
      </c>
      <c r="I93" s="34">
        <v>0</v>
      </c>
      <c r="J93" s="34">
        <v>0</v>
      </c>
      <c r="K93" s="4"/>
      <c r="L93" s="4"/>
    </row>
    <row r="94" spans="1:12" s="2" customFormat="1" ht="14.25" customHeight="1" x14ac:dyDescent="0.15">
      <c r="A94" s="29" t="s">
        <v>102</v>
      </c>
      <c r="B94" s="34">
        <f>B90-B93</f>
        <v>0</v>
      </c>
      <c r="C94" s="34">
        <f>C90-C93</f>
        <v>0</v>
      </c>
      <c r="D94" s="34">
        <f>D90-D93</f>
        <v>0</v>
      </c>
      <c r="E94" s="34">
        <f>E90-E93</f>
        <v>0</v>
      </c>
      <c r="F94" s="34">
        <f>F90-F93</f>
        <v>0</v>
      </c>
      <c r="G94" s="34"/>
      <c r="H94" s="34">
        <f>H90-H93</f>
        <v>0</v>
      </c>
      <c r="I94" s="34">
        <f>I90-I93</f>
        <v>0</v>
      </c>
      <c r="J94" s="34">
        <f>J90-J93</f>
        <v>0</v>
      </c>
      <c r="K94" s="4"/>
      <c r="L94" s="4"/>
    </row>
    <row r="95" spans="1:12" s="2" customFormat="1" ht="14.25" customHeight="1" x14ac:dyDescent="0.15">
      <c r="A95" s="29" t="s">
        <v>92</v>
      </c>
      <c r="B95" s="34">
        <f>B88+B94</f>
        <v>-1777543</v>
      </c>
      <c r="C95" s="34">
        <f>C88+C94</f>
        <v>-3329171</v>
      </c>
      <c r="D95" s="34">
        <f>D88+D94</f>
        <v>-8321120</v>
      </c>
      <c r="E95" s="34">
        <f>E88+E94</f>
        <v>-10015309</v>
      </c>
      <c r="F95" s="34">
        <f>F88+F94</f>
        <v>1350000</v>
      </c>
      <c r="G95" s="34"/>
      <c r="H95" s="34">
        <f>H88+F94</f>
        <v>17457298</v>
      </c>
      <c r="I95" s="34">
        <f>I88+I94</f>
        <v>-5406818</v>
      </c>
      <c r="J95" s="34">
        <v>2576816</v>
      </c>
      <c r="K95" s="4">
        <f>SUM(D95:J95)</f>
        <v>-2359133</v>
      </c>
      <c r="L95" s="4"/>
    </row>
    <row r="96" spans="1:12" s="2" customFormat="1" ht="14.25" customHeight="1" x14ac:dyDescent="0.15">
      <c r="A96" s="33" t="s">
        <v>94</v>
      </c>
      <c r="B96" s="34">
        <v>133441123</v>
      </c>
      <c r="C96" s="34">
        <v>128647536</v>
      </c>
      <c r="D96" s="34"/>
      <c r="E96" s="34"/>
      <c r="F96" s="34"/>
      <c r="G96" s="34"/>
      <c r="H96" s="34"/>
      <c r="I96" s="34"/>
      <c r="J96" s="34"/>
      <c r="K96" s="4"/>
      <c r="L96" s="4"/>
    </row>
    <row r="97" spans="1:17" s="2" customFormat="1" ht="14.25" customHeight="1" x14ac:dyDescent="0.15">
      <c r="A97" s="33" t="s">
        <v>95</v>
      </c>
      <c r="B97" s="34">
        <v>131663580</v>
      </c>
      <c r="C97" s="34">
        <v>125318365</v>
      </c>
      <c r="D97" s="34"/>
      <c r="E97" s="34"/>
      <c r="F97" s="34"/>
      <c r="G97" s="34"/>
      <c r="H97" s="34"/>
      <c r="I97" s="34"/>
      <c r="J97" s="34"/>
      <c r="K97" s="4"/>
      <c r="L97" s="4"/>
    </row>
    <row r="98" spans="1:17" s="2" customFormat="1" ht="14.25" customHeight="1" x14ac:dyDescent="0.15">
      <c r="A98" s="27" t="s">
        <v>96</v>
      </c>
      <c r="B98" s="46"/>
      <c r="C98" s="46"/>
      <c r="D98" s="46"/>
      <c r="E98" s="46"/>
      <c r="F98" s="46"/>
      <c r="G98" s="34"/>
      <c r="H98" s="46"/>
      <c r="I98" s="46"/>
      <c r="J98" s="46"/>
      <c r="K98" s="4"/>
      <c r="L98" s="4"/>
    </row>
    <row r="99" spans="1:17" s="2" customFormat="1" ht="14.25" customHeight="1" x14ac:dyDescent="0.15">
      <c r="A99" s="27" t="s">
        <v>99</v>
      </c>
      <c r="B99" s="39">
        <v>15639600</v>
      </c>
      <c r="C99" s="39">
        <v>14760200</v>
      </c>
      <c r="D99" s="40"/>
      <c r="E99" s="39">
        <v>14760200</v>
      </c>
      <c r="F99" s="40"/>
      <c r="G99" s="34"/>
      <c r="H99" s="40"/>
      <c r="I99" s="40"/>
      <c r="J99" s="40"/>
      <c r="K99" s="4"/>
      <c r="L99" s="4"/>
    </row>
    <row r="100" spans="1:17" s="2" customFormat="1" ht="14.25" customHeight="1" x14ac:dyDescent="0.15">
      <c r="A100" s="27" t="s">
        <v>103</v>
      </c>
      <c r="B100" s="39">
        <v>15639600</v>
      </c>
      <c r="C100" s="39">
        <v>14760200</v>
      </c>
      <c r="D100" s="40"/>
      <c r="E100" s="39">
        <v>14760200</v>
      </c>
      <c r="F100" s="40"/>
      <c r="G100" s="34"/>
      <c r="H100" s="40"/>
      <c r="I100" s="40"/>
      <c r="J100" s="40"/>
      <c r="K100" s="4"/>
      <c r="L100" s="4"/>
    </row>
    <row r="101" spans="1:17" s="2" customFormat="1" ht="14.25" customHeight="1" x14ac:dyDescent="0.15">
      <c r="A101" s="32" t="s">
        <v>100</v>
      </c>
      <c r="B101" s="51">
        <v>-15639600</v>
      </c>
      <c r="C101" s="51">
        <v>-14760200</v>
      </c>
      <c r="D101" s="40"/>
      <c r="E101" s="51">
        <f>C101</f>
        <v>-14760200</v>
      </c>
      <c r="F101" s="40"/>
      <c r="G101" s="34"/>
      <c r="H101" s="40"/>
      <c r="I101" s="40"/>
      <c r="J101" s="40"/>
      <c r="K101" s="4"/>
      <c r="L101" s="4"/>
    </row>
    <row r="102" spans="1:17" s="2" customFormat="1" ht="14.25" customHeight="1" x14ac:dyDescent="0.15">
      <c r="A102" s="32" t="s">
        <v>101</v>
      </c>
      <c r="B102" s="51">
        <v>-15639600</v>
      </c>
      <c r="C102" s="51">
        <v>-14760200</v>
      </c>
      <c r="D102" s="43"/>
      <c r="E102" s="52">
        <f>C102</f>
        <v>-14760200</v>
      </c>
      <c r="F102" s="43"/>
      <c r="G102" s="34"/>
      <c r="H102" s="43"/>
      <c r="I102" s="43"/>
      <c r="J102" s="43"/>
      <c r="K102" s="4"/>
      <c r="L102" s="4"/>
    </row>
    <row r="103" spans="1:17" s="2" customFormat="1" ht="14.25" customHeight="1" x14ac:dyDescent="0.15">
      <c r="A103" s="29" t="s">
        <v>97</v>
      </c>
      <c r="B103" s="34">
        <v>0</v>
      </c>
      <c r="C103" s="34">
        <v>0</v>
      </c>
      <c r="D103" s="34"/>
      <c r="E103" s="34"/>
      <c r="F103" s="34"/>
      <c r="G103" s="34"/>
      <c r="H103" s="34"/>
      <c r="I103" s="34"/>
      <c r="J103" s="34"/>
      <c r="K103" s="4"/>
      <c r="L103" s="4"/>
    </row>
    <row r="104" spans="1:17" s="2" customFormat="1" ht="14.25" customHeight="1" x14ac:dyDescent="0.15">
      <c r="A104" s="29" t="s">
        <v>104</v>
      </c>
      <c r="B104" s="34">
        <f ca="1">B104-B100</f>
        <v>0</v>
      </c>
      <c r="C104" s="34">
        <f ca="1">C104-C100</f>
        <v>0</v>
      </c>
      <c r="D104" s="34"/>
      <c r="E104" s="34"/>
      <c r="F104" s="34"/>
      <c r="G104" s="34"/>
      <c r="H104" s="34"/>
      <c r="I104" s="34"/>
      <c r="J104" s="34"/>
      <c r="K104" s="4"/>
      <c r="L104" s="4"/>
    </row>
    <row r="105" spans="1:17" s="2" customFormat="1" ht="14.25" customHeight="1" x14ac:dyDescent="0.15">
      <c r="A105" s="29" t="s">
        <v>105</v>
      </c>
      <c r="B105" s="34">
        <v>0</v>
      </c>
      <c r="C105" s="34">
        <v>0</v>
      </c>
      <c r="D105" s="34"/>
      <c r="E105" s="34"/>
      <c r="F105" s="34"/>
      <c r="G105" s="34"/>
      <c r="H105" s="34"/>
      <c r="I105" s="34"/>
      <c r="J105" s="34"/>
      <c r="K105" s="4"/>
      <c r="L105" s="4"/>
    </row>
    <row r="106" spans="1:17" s="2" customFormat="1" ht="14.25" customHeight="1" x14ac:dyDescent="0.15">
      <c r="A106" s="25" t="s">
        <v>98</v>
      </c>
      <c r="B106" s="34">
        <v>131663580</v>
      </c>
      <c r="C106" s="34">
        <v>125318365</v>
      </c>
      <c r="D106" s="34"/>
      <c r="E106" s="34"/>
      <c r="F106" s="34"/>
      <c r="G106" s="34"/>
      <c r="H106" s="34"/>
      <c r="I106" s="34"/>
      <c r="J106" s="34"/>
      <c r="K106" s="4">
        <f>SUM(D106:J106)</f>
        <v>0</v>
      </c>
      <c r="L106" s="4"/>
    </row>
    <row r="107" spans="1:17" s="2" customFormat="1" ht="14.25" customHeight="1" x14ac:dyDescent="0.15">
      <c r="A107" s="2" t="s">
        <v>39</v>
      </c>
      <c r="K107" s="4"/>
      <c r="L107" s="9" t="s">
        <v>4</v>
      </c>
      <c r="M107" s="10" t="s">
        <v>13</v>
      </c>
      <c r="O107" s="2" t="s">
        <v>16</v>
      </c>
      <c r="P107" s="5"/>
    </row>
    <row r="108" spans="1:17" s="2" customFormat="1" ht="14.25" customHeight="1" x14ac:dyDescent="0.15">
      <c r="A108" s="2" t="s">
        <v>116</v>
      </c>
      <c r="K108" s="4"/>
      <c r="L108" s="67" t="s">
        <v>130</v>
      </c>
      <c r="M108" s="12">
        <v>23222000</v>
      </c>
      <c r="N108" s="13"/>
      <c r="O108" s="5" t="s">
        <v>127</v>
      </c>
      <c r="P108" s="14">
        <v>0.91</v>
      </c>
      <c r="Q108" s="15" t="s">
        <v>16</v>
      </c>
    </row>
    <row r="109" spans="1:17" s="2" customFormat="1" ht="14.25" customHeight="1" x14ac:dyDescent="0.15">
      <c r="K109" s="4"/>
      <c r="L109" s="11" t="s">
        <v>113</v>
      </c>
      <c r="M109" s="12"/>
      <c r="N109" s="13"/>
      <c r="O109" s="5"/>
      <c r="P109" s="14"/>
      <c r="Q109" s="15"/>
    </row>
    <row r="110" spans="1:17" s="2" customFormat="1" ht="14.25" customHeight="1" x14ac:dyDescent="0.15">
      <c r="K110" s="4"/>
      <c r="L110" s="11" t="s">
        <v>17</v>
      </c>
      <c r="M110" s="12">
        <v>3687200</v>
      </c>
      <c r="N110" s="13"/>
      <c r="O110" s="5" t="s">
        <v>14</v>
      </c>
      <c r="P110" s="14">
        <v>0.09</v>
      </c>
      <c r="Q110" s="15" t="s">
        <v>34</v>
      </c>
    </row>
    <row r="111" spans="1:17" s="2" customFormat="1" ht="14.25" customHeight="1" x14ac:dyDescent="0.15">
      <c r="K111" s="4"/>
      <c r="L111" s="11" t="s">
        <v>20</v>
      </c>
      <c r="M111" s="12">
        <v>1478480</v>
      </c>
      <c r="N111" s="13"/>
      <c r="O111" s="5"/>
      <c r="Q111" s="15"/>
    </row>
    <row r="112" spans="1:17" s="2" customFormat="1" ht="14.25" customHeight="1" x14ac:dyDescent="0.15">
      <c r="K112" s="4"/>
      <c r="L112" s="11" t="s">
        <v>5</v>
      </c>
      <c r="M112" s="12">
        <v>1063380</v>
      </c>
      <c r="N112" s="13"/>
      <c r="O112" s="16"/>
      <c r="Q112" s="15" t="s">
        <v>128</v>
      </c>
    </row>
    <row r="113" spans="11:17" s="2" customFormat="1" ht="14.25" customHeight="1" x14ac:dyDescent="0.15">
      <c r="K113" s="4"/>
      <c r="L113" s="11" t="s">
        <v>6</v>
      </c>
      <c r="M113" s="12">
        <v>4880420</v>
      </c>
      <c r="N113" s="13"/>
      <c r="O113" s="16"/>
      <c r="P113" s="16"/>
      <c r="Q113" s="16"/>
    </row>
    <row r="114" spans="11:17" s="2" customFormat="1" ht="14.25" customHeight="1" x14ac:dyDescent="0.15">
      <c r="K114" s="4"/>
      <c r="L114" s="11" t="s">
        <v>7</v>
      </c>
      <c r="M114" s="12">
        <v>0</v>
      </c>
      <c r="N114" s="13"/>
      <c r="O114" s="16"/>
      <c r="P114" s="16"/>
      <c r="Q114" s="16"/>
    </row>
    <row r="115" spans="11:17" s="2" customFormat="1" ht="14.25" customHeight="1" x14ac:dyDescent="0.15">
      <c r="K115" s="4"/>
      <c r="L115" s="11" t="s">
        <v>8</v>
      </c>
      <c r="M115" s="12">
        <v>230000</v>
      </c>
      <c r="N115" s="13"/>
      <c r="O115" s="16"/>
      <c r="P115" s="16"/>
      <c r="Q115" s="16"/>
    </row>
    <row r="116" spans="11:17" s="2" customFormat="1" ht="14.25" customHeight="1" x14ac:dyDescent="0.15">
      <c r="K116" s="4"/>
      <c r="L116" s="11" t="s">
        <v>21</v>
      </c>
      <c r="M116" s="12">
        <v>160000</v>
      </c>
      <c r="N116" s="13"/>
      <c r="O116" s="16"/>
      <c r="P116" s="16"/>
      <c r="Q116" s="16"/>
    </row>
    <row r="117" spans="11:17" s="2" customFormat="1" ht="14.25" customHeight="1" x14ac:dyDescent="0.15">
      <c r="K117" s="4"/>
      <c r="L117" s="11" t="s">
        <v>9</v>
      </c>
      <c r="M117" s="12">
        <v>920000</v>
      </c>
      <c r="N117" s="13"/>
      <c r="O117" s="16"/>
      <c r="P117" s="16"/>
      <c r="Q117" s="16"/>
    </row>
    <row r="118" spans="11:17" s="2" customFormat="1" ht="14.25" customHeight="1" x14ac:dyDescent="0.15">
      <c r="K118" s="4" t="s">
        <v>19</v>
      </c>
      <c r="L118" s="11" t="s">
        <v>22</v>
      </c>
      <c r="M118" s="12">
        <v>295200</v>
      </c>
      <c r="N118" s="13"/>
      <c r="O118" s="16"/>
      <c r="P118" s="16"/>
      <c r="Q118" s="16"/>
    </row>
    <row r="119" spans="11:17" s="2" customFormat="1" ht="14.25" customHeight="1" x14ac:dyDescent="0.15">
      <c r="K119" s="4"/>
      <c r="L119" s="11" t="s">
        <v>23</v>
      </c>
      <c r="M119" s="12">
        <v>690000</v>
      </c>
      <c r="N119" s="13"/>
      <c r="O119" s="16"/>
      <c r="P119" s="16"/>
      <c r="Q119" s="16"/>
    </row>
    <row r="120" spans="11:17" s="2" customFormat="1" ht="14.25" customHeight="1" x14ac:dyDescent="0.15">
      <c r="K120" s="4"/>
      <c r="L120" s="11" t="s">
        <v>10</v>
      </c>
      <c r="M120" s="12"/>
      <c r="N120" s="13"/>
      <c r="O120" s="16"/>
      <c r="P120" s="16"/>
      <c r="Q120" s="16"/>
    </row>
    <row r="121" spans="11:17" s="2" customFormat="1" ht="14.25" customHeight="1" x14ac:dyDescent="0.15">
      <c r="K121" s="4"/>
      <c r="L121" s="11" t="s">
        <v>24</v>
      </c>
      <c r="M121" s="12">
        <v>400000</v>
      </c>
      <c r="N121" s="13"/>
      <c r="O121" s="16"/>
      <c r="P121" s="16"/>
      <c r="Q121" s="16"/>
    </row>
    <row r="122" spans="11:17" s="2" customFormat="1" ht="14.25" customHeight="1" x14ac:dyDescent="0.15">
      <c r="K122" s="4"/>
      <c r="L122" s="11" t="s">
        <v>25</v>
      </c>
      <c r="M122" s="12">
        <v>495500</v>
      </c>
      <c r="N122" s="13"/>
      <c r="O122" s="16"/>
      <c r="P122" s="16"/>
      <c r="Q122" s="16"/>
    </row>
    <row r="123" spans="11:17" s="2" customFormat="1" ht="14.25" customHeight="1" x14ac:dyDescent="0.15">
      <c r="K123" s="4" t="s">
        <v>32</v>
      </c>
      <c r="L123" s="11" t="s">
        <v>33</v>
      </c>
      <c r="M123" s="12">
        <v>200000</v>
      </c>
      <c r="N123" s="13"/>
      <c r="O123" s="16"/>
      <c r="P123" s="16"/>
      <c r="Q123" s="16"/>
    </row>
    <row r="124" spans="11:17" s="2" customFormat="1" ht="14.25" customHeight="1" x14ac:dyDescent="0.15">
      <c r="K124" s="4"/>
      <c r="L124" s="11" t="s">
        <v>119</v>
      </c>
      <c r="M124" s="12">
        <v>550360</v>
      </c>
      <c r="N124" s="13"/>
      <c r="O124" s="16"/>
      <c r="P124" s="16"/>
      <c r="Q124" s="16"/>
    </row>
    <row r="125" spans="11:17" s="2" customFormat="1" ht="14.25" customHeight="1" x14ac:dyDescent="0.15">
      <c r="K125" s="4"/>
      <c r="L125" s="11" t="s">
        <v>31</v>
      </c>
      <c r="M125" s="12">
        <v>386000</v>
      </c>
      <c r="N125" s="13"/>
      <c r="O125" s="16"/>
      <c r="P125" s="16"/>
      <c r="Q125" s="16"/>
    </row>
    <row r="126" spans="11:17" s="2" customFormat="1" ht="14.25" customHeight="1" x14ac:dyDescent="0.15">
      <c r="K126" s="4"/>
      <c r="L126" s="11" t="s">
        <v>26</v>
      </c>
      <c r="M126" s="12">
        <v>1740000</v>
      </c>
      <c r="N126" s="13"/>
      <c r="O126" s="16"/>
      <c r="P126" s="16"/>
      <c r="Q126" s="16"/>
    </row>
    <row r="127" spans="11:17" s="2" customFormat="1" ht="14.25" customHeight="1" x14ac:dyDescent="0.15">
      <c r="K127" s="4">
        <f>SUM(D59:J59)</f>
        <v>6358022</v>
      </c>
      <c r="L127" s="11" t="s">
        <v>27</v>
      </c>
      <c r="M127" s="12">
        <v>1215036</v>
      </c>
      <c r="N127" s="13"/>
      <c r="O127" s="16"/>
      <c r="P127" s="16"/>
      <c r="Q127" s="16"/>
    </row>
    <row r="128" spans="11:17" s="2" customFormat="1" ht="14.25" customHeight="1" x14ac:dyDescent="0.15">
      <c r="K128" s="4"/>
      <c r="L128" s="11" t="s">
        <v>28</v>
      </c>
      <c r="M128" s="12">
        <v>1200000</v>
      </c>
      <c r="N128" s="13"/>
      <c r="O128" s="16"/>
      <c r="P128" s="16"/>
      <c r="Q128" s="16"/>
    </row>
    <row r="129" spans="11:17" s="2" customFormat="1" ht="14.25" customHeight="1" x14ac:dyDescent="0.15">
      <c r="K129" s="4"/>
      <c r="L129" s="11" t="s">
        <v>11</v>
      </c>
      <c r="M129" s="12"/>
      <c r="N129" s="13"/>
      <c r="O129" s="16"/>
      <c r="P129" s="16"/>
      <c r="Q129" s="16"/>
    </row>
    <row r="130" spans="11:17" s="2" customFormat="1" ht="14.25" customHeight="1" x14ac:dyDescent="0.15">
      <c r="K130" s="4"/>
      <c r="L130" s="11" t="s">
        <v>114</v>
      </c>
      <c r="M130" s="12">
        <v>1392173</v>
      </c>
      <c r="N130" s="13"/>
      <c r="O130" s="16"/>
      <c r="P130" s="16"/>
      <c r="Q130" s="16"/>
    </row>
    <row r="131" spans="11:17" s="2" customFormat="1" ht="14.25" customHeight="1" x14ac:dyDescent="0.15">
      <c r="K131" s="4"/>
      <c r="L131" s="11" t="s">
        <v>12</v>
      </c>
      <c r="M131" s="12">
        <v>0</v>
      </c>
      <c r="N131" s="13"/>
      <c r="O131" s="16"/>
      <c r="P131" s="16"/>
      <c r="Q131" s="16"/>
    </row>
    <row r="132" spans="11:17" s="2" customFormat="1" ht="15.75" customHeight="1" x14ac:dyDescent="0.15">
      <c r="K132" s="4"/>
      <c r="L132" s="17" t="s">
        <v>15</v>
      </c>
      <c r="M132" s="18">
        <f>SUM(M108:M131)</f>
        <v>44205749</v>
      </c>
      <c r="N132" s="19"/>
      <c r="O132" s="20"/>
      <c r="P132" s="16"/>
      <c r="Q132" s="16"/>
    </row>
    <row r="133" spans="11:17" s="2" customFormat="1" ht="15.75" customHeight="1" x14ac:dyDescent="0.15">
      <c r="K133" s="4"/>
      <c r="L133" s="21"/>
      <c r="M133" s="16"/>
      <c r="N133" s="16"/>
      <c r="O133" s="16"/>
      <c r="P133" s="16"/>
      <c r="Q133" s="16"/>
    </row>
    <row r="134" spans="11:17" s="2" customFormat="1" ht="15.75" customHeight="1" x14ac:dyDescent="0.15">
      <c r="K134" s="4"/>
      <c r="L134" s="21"/>
      <c r="M134" s="16"/>
      <c r="N134" s="16"/>
      <c r="O134" s="16"/>
      <c r="P134" s="16"/>
      <c r="Q134" s="16"/>
    </row>
    <row r="135" spans="11:17" s="2" customFormat="1" ht="15.75" customHeight="1" x14ac:dyDescent="0.15">
      <c r="K135" s="4"/>
      <c r="L135" s="21"/>
      <c r="M135" s="16"/>
      <c r="N135" s="16"/>
      <c r="O135" s="16"/>
      <c r="P135" s="16"/>
      <c r="Q135" s="16"/>
    </row>
    <row r="136" spans="11:17" s="2" customFormat="1" ht="15.75" customHeight="1" x14ac:dyDescent="0.15">
      <c r="K136" s="4"/>
      <c r="L136" s="21"/>
      <c r="M136" s="16"/>
      <c r="N136" s="16"/>
      <c r="O136" s="16"/>
      <c r="P136" s="16"/>
      <c r="Q136" s="16"/>
    </row>
    <row r="137" spans="11:17" s="2" customFormat="1" ht="15.75" customHeight="1" x14ac:dyDescent="0.15">
      <c r="K137" s="4"/>
      <c r="L137" s="21"/>
      <c r="M137" s="16"/>
      <c r="N137" s="16"/>
      <c r="O137" s="16"/>
      <c r="P137" s="16"/>
      <c r="Q137" s="16"/>
    </row>
    <row r="138" spans="11:17" s="2" customFormat="1" ht="15.75" customHeight="1" x14ac:dyDescent="0.15">
      <c r="K138" s="4"/>
      <c r="L138" s="21"/>
      <c r="M138" s="16"/>
      <c r="N138" s="16"/>
      <c r="O138" s="16"/>
      <c r="P138" s="16"/>
      <c r="Q138" s="16"/>
    </row>
    <row r="139" spans="11:17" s="2" customFormat="1" ht="15.75" customHeight="1" x14ac:dyDescent="0.15">
      <c r="K139" s="4"/>
      <c r="L139" s="21"/>
      <c r="M139" s="16"/>
      <c r="N139" s="16"/>
      <c r="O139" s="16"/>
      <c r="P139" s="16"/>
      <c r="Q139" s="16"/>
    </row>
    <row r="140" spans="11:17" s="2" customFormat="1" ht="15.75" customHeight="1" x14ac:dyDescent="0.15">
      <c r="K140" s="4"/>
      <c r="L140" s="21"/>
      <c r="M140" s="16"/>
      <c r="N140" s="16"/>
      <c r="O140" s="16"/>
      <c r="P140" s="16"/>
      <c r="Q140" s="16"/>
    </row>
    <row r="141" spans="11:17" s="2" customFormat="1" ht="15.75" customHeight="1" x14ac:dyDescent="0.15">
      <c r="K141" s="4"/>
      <c r="L141" s="21"/>
      <c r="M141" s="16"/>
      <c r="N141" s="16"/>
      <c r="O141" s="16"/>
      <c r="P141" s="16"/>
      <c r="Q141" s="16"/>
    </row>
    <row r="142" spans="11:17" s="2" customFormat="1" ht="15.75" customHeight="1" x14ac:dyDescent="0.15">
      <c r="K142" s="4"/>
      <c r="L142" s="21"/>
      <c r="M142" s="16"/>
      <c r="N142" s="16"/>
      <c r="O142" s="16"/>
      <c r="P142" s="16"/>
      <c r="Q142" s="16"/>
    </row>
    <row r="143" spans="11:17" s="2" customFormat="1" ht="15.75" customHeight="1" x14ac:dyDescent="0.15">
      <c r="K143" s="4"/>
      <c r="L143" s="21"/>
      <c r="M143" s="16"/>
      <c r="N143" s="16"/>
      <c r="O143" s="16"/>
      <c r="P143" s="16"/>
      <c r="Q143" s="16"/>
    </row>
    <row r="144" spans="11:17" s="2" customFormat="1" ht="15.75" customHeight="1" x14ac:dyDescent="0.15">
      <c r="K144" s="4"/>
      <c r="L144" s="21"/>
      <c r="M144" s="16"/>
      <c r="N144" s="16"/>
      <c r="O144" s="16"/>
      <c r="P144" s="16"/>
      <c r="Q144" s="16"/>
    </row>
    <row r="145" spans="11:17" s="2" customFormat="1" ht="15.75" customHeight="1" x14ac:dyDescent="0.15">
      <c r="K145" s="4"/>
      <c r="L145" s="21"/>
      <c r="M145" s="16"/>
      <c r="N145" s="16"/>
      <c r="O145" s="16"/>
      <c r="P145" s="16"/>
      <c r="Q145" s="16"/>
    </row>
    <row r="146" spans="11:17" s="2" customFormat="1" ht="15.75" customHeight="1" x14ac:dyDescent="0.15">
      <c r="K146" s="4"/>
      <c r="L146" s="21"/>
      <c r="M146" s="16"/>
      <c r="N146" s="16"/>
      <c r="O146" s="16"/>
      <c r="P146" s="16"/>
      <c r="Q146" s="16"/>
    </row>
    <row r="147" spans="11:17" s="2" customFormat="1" ht="15.75" customHeight="1" x14ac:dyDescent="0.15">
      <c r="K147" s="4"/>
      <c r="L147" s="21"/>
      <c r="M147" s="16"/>
      <c r="N147" s="16"/>
      <c r="O147" s="16"/>
      <c r="P147" s="16"/>
      <c r="Q147" s="16"/>
    </row>
    <row r="148" spans="11:17" s="2" customFormat="1" ht="15.75" customHeight="1" x14ac:dyDescent="0.15">
      <c r="K148" s="4"/>
      <c r="L148" s="21"/>
      <c r="M148" s="16"/>
      <c r="N148" s="16"/>
      <c r="O148" s="16"/>
      <c r="P148" s="16"/>
      <c r="Q148" s="16"/>
    </row>
    <row r="149" spans="11:17" s="2" customFormat="1" ht="15.75" customHeight="1" x14ac:dyDescent="0.15">
      <c r="K149" s="4"/>
      <c r="L149" s="21"/>
      <c r="M149" s="16"/>
      <c r="N149" s="16"/>
      <c r="O149" s="16"/>
      <c r="P149" s="16"/>
      <c r="Q149" s="16"/>
    </row>
    <row r="150" spans="11:17" s="2" customFormat="1" ht="15.75" customHeight="1" x14ac:dyDescent="0.15">
      <c r="K150" s="4"/>
      <c r="L150" s="21"/>
      <c r="M150" s="16"/>
      <c r="N150" s="16"/>
      <c r="O150" s="16"/>
      <c r="P150" s="16"/>
      <c r="Q150" s="16"/>
    </row>
    <row r="151" spans="11:17" s="2" customFormat="1" ht="15.75" customHeight="1" x14ac:dyDescent="0.15">
      <c r="K151" s="4">
        <f>SUM(D85:J85)</f>
        <v>63001751</v>
      </c>
      <c r="L151" s="21"/>
      <c r="M151" s="16"/>
      <c r="N151" s="16"/>
      <c r="O151" s="16"/>
      <c r="P151" s="16"/>
      <c r="Q151" s="16"/>
    </row>
    <row r="152" spans="11:17" s="2" customFormat="1" ht="15.75" customHeight="1" x14ac:dyDescent="0.15">
      <c r="K152" s="4" t="e">
        <f>SUM(#REF!)</f>
        <v>#REF!</v>
      </c>
      <c r="L152" s="21"/>
      <c r="M152" s="16"/>
      <c r="N152" s="16"/>
      <c r="O152" s="16"/>
      <c r="P152" s="16"/>
      <c r="Q152" s="16"/>
    </row>
    <row r="153" spans="11:17" s="2" customFormat="1" ht="15.75" customHeight="1" x14ac:dyDescent="0.15">
      <c r="K153" s="4"/>
      <c r="L153" s="21"/>
      <c r="M153" s="16"/>
      <c r="N153" s="16"/>
      <c r="O153" s="16"/>
      <c r="P153" s="16"/>
      <c r="Q153" s="16"/>
    </row>
    <row r="154" spans="11:17" s="2" customFormat="1" ht="15.75" customHeight="1" x14ac:dyDescent="0.15">
      <c r="K154" s="4"/>
      <c r="L154" s="21"/>
      <c r="M154" s="16"/>
      <c r="N154" s="16"/>
      <c r="O154" s="16"/>
      <c r="P154" s="16"/>
      <c r="Q154" s="16"/>
    </row>
    <row r="155" spans="11:17" s="2" customFormat="1" ht="15.75" customHeight="1" x14ac:dyDescent="0.15">
      <c r="K155" s="4">
        <f>SUM(D92:J92)</f>
        <v>0</v>
      </c>
      <c r="L155" s="22"/>
    </row>
    <row r="156" spans="11:17" s="2" customFormat="1" ht="15.75" customHeight="1" x14ac:dyDescent="0.15">
      <c r="K156" s="4"/>
      <c r="L156" s="4"/>
    </row>
    <row r="157" spans="11:17" s="2" customFormat="1" ht="15.75" customHeight="1" x14ac:dyDescent="0.15">
      <c r="K157" s="4"/>
      <c r="L157" s="4"/>
    </row>
    <row r="158" spans="11:17" s="2" customFormat="1" ht="15.75" customHeight="1" x14ac:dyDescent="0.15">
      <c r="K158" s="4"/>
      <c r="L158" s="4"/>
    </row>
    <row r="159" spans="11:17" s="2" customFormat="1" ht="15.75" customHeight="1" x14ac:dyDescent="0.15">
      <c r="K159" s="4">
        <f>SUM(D98:J98)</f>
        <v>0</v>
      </c>
      <c r="L159" s="4"/>
    </row>
    <row r="160" spans="11:17" s="2" customFormat="1" ht="15.75" customHeight="1" x14ac:dyDescent="0.15">
      <c r="K160" s="4"/>
      <c r="L160" s="4"/>
    </row>
    <row r="161" spans="11:12" s="2" customFormat="1" ht="15.75" customHeight="1" x14ac:dyDescent="0.15">
      <c r="K161" s="4"/>
      <c r="L161" s="4"/>
    </row>
    <row r="162" spans="11:12" s="2" customFormat="1" ht="15.75" customHeight="1" x14ac:dyDescent="0.15">
      <c r="K162" s="4"/>
      <c r="L162" s="4"/>
    </row>
    <row r="163" spans="11:12" s="2" customFormat="1" ht="15.75" customHeight="1" x14ac:dyDescent="0.15">
      <c r="K163" s="4">
        <f>SUM(D103:J103)</f>
        <v>0</v>
      </c>
      <c r="L163" s="4"/>
    </row>
    <row r="164" spans="11:12" s="2" customFormat="1" ht="15.75" customHeight="1" x14ac:dyDescent="0.15">
      <c r="K164" s="4">
        <f>SUM(D106:J106)</f>
        <v>0</v>
      </c>
      <c r="L164" s="4"/>
    </row>
    <row r="165" spans="11:12" s="2" customFormat="1" ht="15.75" customHeight="1" x14ac:dyDescent="0.15">
      <c r="K165" s="4"/>
      <c r="L165" s="4"/>
    </row>
    <row r="166" spans="11:12" s="2" customFormat="1" ht="15.75" customHeight="1" x14ac:dyDescent="0.15">
      <c r="K166" s="4"/>
      <c r="L166" s="4"/>
    </row>
    <row r="167" spans="11:12" s="2" customFormat="1" ht="15.75" customHeight="1" x14ac:dyDescent="0.15">
      <c r="K167" s="4" t="e">
        <f>SUM(#REF!)</f>
        <v>#REF!</v>
      </c>
      <c r="L167" s="4"/>
    </row>
    <row r="168" spans="11:12" s="2" customFormat="1" ht="15.75" customHeight="1" x14ac:dyDescent="0.15">
      <c r="K168" s="4"/>
      <c r="L168" s="4"/>
    </row>
    <row r="169" spans="11:12" s="2" customFormat="1" ht="15.75" customHeight="1" x14ac:dyDescent="0.15">
      <c r="K169" s="4"/>
      <c r="L169" s="4"/>
    </row>
    <row r="170" spans="11:12" s="2" customFormat="1" ht="15.75" customHeight="1" x14ac:dyDescent="0.15">
      <c r="K170" s="4"/>
      <c r="L170" s="4"/>
    </row>
    <row r="171" spans="11:12" s="2" customFormat="1" ht="15.75" customHeight="1" x14ac:dyDescent="0.15">
      <c r="K171" s="4"/>
      <c r="L171" s="4"/>
    </row>
    <row r="172" spans="11:12" s="2" customFormat="1" ht="15.75" customHeight="1" x14ac:dyDescent="0.15">
      <c r="K172" s="4"/>
      <c r="L172" s="4"/>
    </row>
    <row r="173" spans="11:12" s="2" customFormat="1" ht="15.75" customHeight="1" x14ac:dyDescent="0.15">
      <c r="K173" s="4"/>
      <c r="L173" s="4"/>
    </row>
    <row r="174" spans="11:12" s="2" customFormat="1" ht="15.75" customHeight="1" x14ac:dyDescent="0.15">
      <c r="K174" s="4"/>
      <c r="L174" s="4"/>
    </row>
    <row r="175" spans="11:12" s="2" customFormat="1" x14ac:dyDescent="0.15"/>
    <row r="176" spans="11:12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15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74" fitToHeight="0" orientation="portrait" r:id="rId1"/>
  <headerFooter>
    <oddHeader xml:space="preserve">&amp;L
</oddHeader>
  </headerFooter>
  <rowBreaks count="1" manualBreakCount="1">
    <brk id="58" max="9" man="1"/>
  </rowBreaks>
  <ignoredErrors>
    <ignoredError sqref="C63" formula="1"/>
    <ignoredError sqref="J22 H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C234-1DCF-426B-9FCB-A4C427E20CC2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51B1-B42E-4607-9100-63FA5D536E7F}">
  <sheetPr>
    <tabColor rgb="FF00B0F0"/>
    <pageSetUpPr fitToPage="1"/>
  </sheetPr>
  <dimension ref="A1:K271"/>
  <sheetViews>
    <sheetView topLeftCell="A4" zoomScaleNormal="100" zoomScalePageLayoutView="55" workbookViewId="0">
      <selection activeCell="C29" sqref="C29"/>
    </sheetView>
  </sheetViews>
  <sheetFormatPr defaultRowHeight="13.5" x14ac:dyDescent="0.15"/>
  <cols>
    <col min="1" max="1" width="29.625" customWidth="1"/>
    <col min="2" max="6" width="14.125" customWidth="1"/>
    <col min="7" max="7" width="14.125" hidden="1" customWidth="1"/>
    <col min="8" max="10" width="14.125" customWidth="1"/>
    <col min="11" max="11" width="20.875" customWidth="1"/>
  </cols>
  <sheetData>
    <row r="1" spans="1:11" s="2" customFormat="1" ht="15.75" customHeight="1" x14ac:dyDescent="0.15">
      <c r="A1" s="119" t="s">
        <v>132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s="2" customFormat="1" ht="15.75" customHeight="1" x14ac:dyDescent="0.15">
      <c r="A2" s="1"/>
      <c r="B2" s="1"/>
      <c r="C2" s="1"/>
      <c r="D2" s="64" t="s">
        <v>131</v>
      </c>
      <c r="E2" s="64"/>
      <c r="F2" s="1"/>
      <c r="G2" s="1"/>
      <c r="H2" s="1"/>
      <c r="I2" s="1"/>
      <c r="J2" s="1"/>
    </row>
    <row r="3" spans="1:11" s="2" customFormat="1" ht="15.75" customHeight="1" x14ac:dyDescent="0.15">
      <c r="C3" s="2" t="s">
        <v>133</v>
      </c>
      <c r="J3" s="3" t="s">
        <v>35</v>
      </c>
    </row>
    <row r="4" spans="1:11" s="2" customFormat="1" ht="18" customHeight="1" x14ac:dyDescent="0.15">
      <c r="A4" s="131" t="s">
        <v>0</v>
      </c>
      <c r="B4" s="133" t="s">
        <v>115</v>
      </c>
      <c r="C4" s="131" t="s">
        <v>3</v>
      </c>
      <c r="D4" s="135" t="s">
        <v>18</v>
      </c>
      <c r="E4" s="136"/>
      <c r="F4" s="137" t="s">
        <v>36</v>
      </c>
      <c r="G4" s="138"/>
      <c r="H4" s="138"/>
      <c r="I4" s="139"/>
      <c r="J4" s="131" t="s">
        <v>1</v>
      </c>
    </row>
    <row r="5" spans="1:11" s="2" customFormat="1" ht="18" customHeight="1" x14ac:dyDescent="0.15">
      <c r="A5" s="132"/>
      <c r="B5" s="134"/>
      <c r="C5" s="132"/>
      <c r="D5" s="70" t="s">
        <v>2</v>
      </c>
      <c r="E5" s="70" t="s">
        <v>37</v>
      </c>
      <c r="F5" s="69" t="s">
        <v>29</v>
      </c>
      <c r="G5" s="69"/>
      <c r="H5" s="70" t="s">
        <v>30</v>
      </c>
      <c r="I5" s="70" t="s">
        <v>38</v>
      </c>
      <c r="J5" s="132"/>
    </row>
    <row r="6" spans="1:11" s="2" customFormat="1" ht="18" customHeight="1" x14ac:dyDescent="0.15">
      <c r="A6" s="30" t="s">
        <v>44</v>
      </c>
      <c r="B6" s="77"/>
      <c r="C6" s="76"/>
      <c r="D6" s="77"/>
      <c r="E6" s="77"/>
      <c r="F6" s="77"/>
      <c r="G6" s="78"/>
      <c r="H6" s="77"/>
      <c r="I6" s="77"/>
      <c r="J6" s="77"/>
      <c r="K6" s="4"/>
    </row>
    <row r="7" spans="1:11" s="2" customFormat="1" ht="18" customHeight="1" x14ac:dyDescent="0.15">
      <c r="A7" s="28" t="s">
        <v>45</v>
      </c>
      <c r="B7" s="80"/>
      <c r="C7" s="79"/>
      <c r="D7" s="80"/>
      <c r="E7" s="80"/>
      <c r="F7" s="80"/>
      <c r="G7" s="78"/>
      <c r="H7" s="80"/>
      <c r="I7" s="80"/>
      <c r="J7" s="80"/>
      <c r="K7" s="4"/>
    </row>
    <row r="8" spans="1:11" s="2" customFormat="1" ht="18" customHeight="1" x14ac:dyDescent="0.15">
      <c r="A8" s="28" t="s">
        <v>57</v>
      </c>
      <c r="B8" s="80"/>
      <c r="C8" s="79"/>
      <c r="D8" s="80"/>
      <c r="E8" s="80"/>
      <c r="F8" s="80"/>
      <c r="G8" s="78"/>
      <c r="H8" s="80"/>
      <c r="I8" s="80"/>
      <c r="J8" s="80"/>
      <c r="K8" s="4"/>
    </row>
    <row r="9" spans="1:11" s="2" customFormat="1" ht="18" customHeight="1" x14ac:dyDescent="0.15">
      <c r="A9" s="71" t="s">
        <v>134</v>
      </c>
      <c r="B9" s="88">
        <v>600</v>
      </c>
      <c r="C9" s="79">
        <v>600</v>
      </c>
      <c r="D9" s="80"/>
      <c r="E9" s="80">
        <v>600</v>
      </c>
      <c r="F9" s="80"/>
      <c r="G9" s="78"/>
      <c r="H9" s="80"/>
      <c r="I9" s="80"/>
      <c r="J9" s="80"/>
      <c r="K9" s="4"/>
    </row>
    <row r="10" spans="1:11" s="2" customFormat="1" ht="18" customHeight="1" x14ac:dyDescent="0.15">
      <c r="A10" s="72" t="s">
        <v>135</v>
      </c>
      <c r="B10" s="88">
        <v>600</v>
      </c>
      <c r="C10" s="79">
        <v>600</v>
      </c>
      <c r="D10" s="80"/>
      <c r="E10" s="80">
        <v>600</v>
      </c>
      <c r="F10" s="80"/>
      <c r="G10" s="78"/>
      <c r="H10" s="80"/>
      <c r="I10" s="80"/>
      <c r="J10" s="80"/>
      <c r="K10" s="4"/>
    </row>
    <row r="11" spans="1:11" s="2" customFormat="1" ht="18" customHeight="1" x14ac:dyDescent="0.15">
      <c r="A11" s="71" t="s">
        <v>136</v>
      </c>
      <c r="B11" s="88">
        <v>0</v>
      </c>
      <c r="C11" s="79">
        <v>0</v>
      </c>
      <c r="D11" s="80"/>
      <c r="E11" s="80">
        <v>0</v>
      </c>
      <c r="F11" s="80"/>
      <c r="G11" s="78"/>
      <c r="H11" s="80"/>
      <c r="I11" s="80"/>
      <c r="J11" s="80"/>
      <c r="K11" s="4"/>
    </row>
    <row r="12" spans="1:11" s="2" customFormat="1" ht="18" customHeight="1" x14ac:dyDescent="0.15">
      <c r="A12" s="72" t="s">
        <v>137</v>
      </c>
      <c r="B12" s="88">
        <v>0</v>
      </c>
      <c r="C12" s="79">
        <v>0</v>
      </c>
      <c r="D12" s="80"/>
      <c r="E12" s="80">
        <v>0</v>
      </c>
      <c r="F12" s="80"/>
      <c r="G12" s="78"/>
      <c r="H12" s="80"/>
      <c r="I12" s="80"/>
      <c r="J12" s="80"/>
      <c r="K12" s="4"/>
    </row>
    <row r="13" spans="1:11" s="2" customFormat="1" ht="18" customHeight="1" x14ac:dyDescent="0.15">
      <c r="A13" s="71" t="s">
        <v>138</v>
      </c>
      <c r="B13" s="80">
        <v>39920000</v>
      </c>
      <c r="C13" s="83">
        <v>39212000</v>
      </c>
      <c r="D13" s="80"/>
      <c r="E13" s="80">
        <v>7664800</v>
      </c>
      <c r="F13" s="80"/>
      <c r="G13" s="78"/>
      <c r="H13" s="80">
        <v>23882400</v>
      </c>
      <c r="I13" s="80"/>
      <c r="J13" s="80">
        <v>7664800</v>
      </c>
      <c r="K13" s="24"/>
    </row>
    <row r="14" spans="1:11" s="2" customFormat="1" ht="18" customHeight="1" x14ac:dyDescent="0.15">
      <c r="A14" s="72" t="s">
        <v>139</v>
      </c>
      <c r="B14" s="80">
        <v>39000000</v>
      </c>
      <c r="C14" s="80">
        <v>38324000</v>
      </c>
      <c r="D14" s="80"/>
      <c r="E14" s="80">
        <v>7664800</v>
      </c>
      <c r="F14" s="80"/>
      <c r="G14" s="78"/>
      <c r="H14" s="80">
        <v>22994400</v>
      </c>
      <c r="I14" s="80"/>
      <c r="J14" s="80">
        <v>7664800</v>
      </c>
      <c r="K14" s="4"/>
    </row>
    <row r="15" spans="1:11" s="2" customFormat="1" ht="18" customHeight="1" x14ac:dyDescent="0.15">
      <c r="A15" s="72" t="s">
        <v>140</v>
      </c>
      <c r="B15" s="80">
        <v>920000</v>
      </c>
      <c r="C15" s="83">
        <v>888000</v>
      </c>
      <c r="D15" s="80"/>
      <c r="E15" s="80"/>
      <c r="F15" s="80"/>
      <c r="G15" s="78"/>
      <c r="H15" s="80">
        <v>888000</v>
      </c>
      <c r="I15" s="80"/>
      <c r="J15" s="80"/>
      <c r="K15" s="4"/>
    </row>
    <row r="16" spans="1:11" s="2" customFormat="1" ht="18" customHeight="1" x14ac:dyDescent="0.15">
      <c r="A16" s="71" t="s">
        <v>141</v>
      </c>
      <c r="B16" s="80">
        <v>4780000</v>
      </c>
      <c r="C16" s="79">
        <v>4475000</v>
      </c>
      <c r="D16" s="80">
        <v>325000</v>
      </c>
      <c r="E16" s="80"/>
      <c r="F16" s="80">
        <v>1500000</v>
      </c>
      <c r="G16" s="78"/>
      <c r="H16" s="80">
        <v>2650000</v>
      </c>
      <c r="I16" s="80"/>
      <c r="J16" s="80"/>
      <c r="K16" s="4"/>
    </row>
    <row r="17" spans="1:11" s="2" customFormat="1" ht="18" customHeight="1" x14ac:dyDescent="0.15">
      <c r="A17" s="72" t="s">
        <v>142</v>
      </c>
      <c r="B17" s="80">
        <v>100000</v>
      </c>
      <c r="C17" s="83">
        <v>100000</v>
      </c>
      <c r="D17" s="80">
        <v>100000</v>
      </c>
      <c r="E17" s="80"/>
      <c r="F17" s="80"/>
      <c r="G17" s="78"/>
      <c r="H17" s="80"/>
      <c r="I17" s="80"/>
      <c r="J17" s="80"/>
      <c r="K17" s="4"/>
    </row>
    <row r="18" spans="1:11" s="2" customFormat="1" ht="18" customHeight="1" x14ac:dyDescent="0.15">
      <c r="A18" s="72" t="s">
        <v>143</v>
      </c>
      <c r="B18" s="80">
        <v>0</v>
      </c>
      <c r="C18" s="83"/>
      <c r="D18" s="80"/>
      <c r="E18" s="80"/>
      <c r="F18" s="80"/>
      <c r="G18" s="78"/>
      <c r="H18" s="80"/>
      <c r="I18" s="80"/>
      <c r="J18" s="80"/>
      <c r="K18" s="4"/>
    </row>
    <row r="19" spans="1:11" s="2" customFormat="1" ht="18" customHeight="1" x14ac:dyDescent="0.15">
      <c r="A19" s="72" t="s">
        <v>144</v>
      </c>
      <c r="B19" s="80">
        <v>275000</v>
      </c>
      <c r="C19" s="83">
        <v>225000</v>
      </c>
      <c r="D19" s="80">
        <v>225000</v>
      </c>
      <c r="E19" s="80"/>
      <c r="F19" s="80"/>
      <c r="G19" s="78"/>
      <c r="H19" s="80"/>
      <c r="I19" s="80"/>
      <c r="J19" s="80"/>
      <c r="K19" s="4"/>
    </row>
    <row r="20" spans="1:11" s="2" customFormat="1" ht="18" customHeight="1" x14ac:dyDescent="0.15">
      <c r="A20" s="72" t="s">
        <v>145</v>
      </c>
      <c r="B20" s="80">
        <v>1400000</v>
      </c>
      <c r="C20" s="83">
        <v>1500000</v>
      </c>
      <c r="D20" s="80"/>
      <c r="E20" s="80"/>
      <c r="F20" s="80">
        <v>1500000</v>
      </c>
      <c r="G20" s="78"/>
      <c r="H20" s="80"/>
      <c r="I20" s="80"/>
      <c r="J20" s="80"/>
      <c r="K20" s="4"/>
    </row>
    <row r="21" spans="1:11" s="2" customFormat="1" ht="18" customHeight="1" x14ac:dyDescent="0.15">
      <c r="A21" s="72" t="s">
        <v>146</v>
      </c>
      <c r="B21" s="80">
        <v>3005000</v>
      </c>
      <c r="C21" s="83">
        <v>2650000</v>
      </c>
      <c r="D21" s="80"/>
      <c r="E21" s="80"/>
      <c r="F21" s="80"/>
      <c r="G21" s="78"/>
      <c r="H21" s="80">
        <v>2650000</v>
      </c>
      <c r="I21" s="80"/>
      <c r="J21" s="80"/>
      <c r="K21" s="4"/>
    </row>
    <row r="22" spans="1:11" s="2" customFormat="1" ht="18" customHeight="1" x14ac:dyDescent="0.15">
      <c r="A22" s="71" t="s">
        <v>147</v>
      </c>
      <c r="B22" s="80">
        <v>16781580</v>
      </c>
      <c r="C22" s="90">
        <v>15884910</v>
      </c>
      <c r="D22" s="80"/>
      <c r="E22" s="80">
        <v>14760200</v>
      </c>
      <c r="F22" s="80"/>
      <c r="G22" s="78"/>
      <c r="H22" s="80">
        <v>924710</v>
      </c>
      <c r="I22" s="80"/>
      <c r="J22" s="80">
        <v>200000</v>
      </c>
      <c r="K22" s="4"/>
    </row>
    <row r="23" spans="1:11" s="2" customFormat="1" ht="18" customHeight="1" x14ac:dyDescent="0.15">
      <c r="A23" s="72" t="s">
        <v>148</v>
      </c>
      <c r="B23" s="80">
        <v>551680</v>
      </c>
      <c r="C23" s="83">
        <v>750910</v>
      </c>
      <c r="D23" s="80"/>
      <c r="E23" s="80"/>
      <c r="F23" s="80"/>
      <c r="G23" s="78"/>
      <c r="H23" s="80">
        <v>550910</v>
      </c>
      <c r="I23" s="80"/>
      <c r="J23" s="80">
        <v>200000</v>
      </c>
      <c r="K23" s="4"/>
    </row>
    <row r="24" spans="1:11" s="2" customFormat="1" ht="18" customHeight="1" x14ac:dyDescent="0.15">
      <c r="A24" s="72" t="s">
        <v>149</v>
      </c>
      <c r="B24" s="80">
        <v>590300</v>
      </c>
      <c r="C24" s="90">
        <v>373800</v>
      </c>
      <c r="D24" s="80"/>
      <c r="E24" s="80"/>
      <c r="F24" s="80"/>
      <c r="G24" s="78"/>
      <c r="H24" s="80">
        <v>373800</v>
      </c>
      <c r="I24" s="80"/>
      <c r="J24" s="80"/>
      <c r="K24" s="4"/>
    </row>
    <row r="25" spans="1:11" s="2" customFormat="1" ht="18" customHeight="1" x14ac:dyDescent="0.15">
      <c r="A25" s="72" t="s">
        <v>150</v>
      </c>
      <c r="B25" s="80">
        <v>15639600</v>
      </c>
      <c r="C25" s="90">
        <v>14760200</v>
      </c>
      <c r="D25" s="80"/>
      <c r="E25" s="80">
        <v>14760200</v>
      </c>
      <c r="F25" s="80"/>
      <c r="G25" s="78"/>
      <c r="H25" s="80"/>
      <c r="I25" s="80"/>
      <c r="J25" s="80"/>
      <c r="K25" s="4"/>
    </row>
    <row r="26" spans="1:11" s="2" customFormat="1" ht="18" customHeight="1" x14ac:dyDescent="0.15">
      <c r="A26" s="71" t="s">
        <v>151</v>
      </c>
      <c r="B26" s="80">
        <v>100070</v>
      </c>
      <c r="C26" s="90">
        <v>100070</v>
      </c>
      <c r="D26" s="80"/>
      <c r="E26" s="80"/>
      <c r="F26" s="80"/>
      <c r="G26" s="78"/>
      <c r="H26" s="80">
        <v>70</v>
      </c>
      <c r="I26" s="80"/>
      <c r="J26" s="80">
        <v>100000</v>
      </c>
      <c r="K26" s="4"/>
    </row>
    <row r="27" spans="1:11" s="2" customFormat="1" ht="18" customHeight="1" x14ac:dyDescent="0.15">
      <c r="A27" s="72" t="s">
        <v>152</v>
      </c>
      <c r="B27" s="80">
        <v>70</v>
      </c>
      <c r="C27" s="90">
        <v>70</v>
      </c>
      <c r="D27" s="80"/>
      <c r="E27" s="80"/>
      <c r="F27" s="80"/>
      <c r="G27" s="78"/>
      <c r="H27" s="80">
        <v>70</v>
      </c>
      <c r="I27" s="80"/>
      <c r="J27" s="80"/>
      <c r="K27" s="4"/>
    </row>
    <row r="28" spans="1:11" s="2" customFormat="1" ht="18" customHeight="1" x14ac:dyDescent="0.15">
      <c r="A28" s="72" t="s">
        <v>151</v>
      </c>
      <c r="B28" s="81">
        <v>100000</v>
      </c>
      <c r="C28" s="90">
        <v>100000</v>
      </c>
      <c r="D28" s="82"/>
      <c r="E28" s="81"/>
      <c r="F28" s="81"/>
      <c r="G28" s="78"/>
      <c r="H28" s="81"/>
      <c r="I28" s="81"/>
      <c r="J28" s="81">
        <v>100000</v>
      </c>
      <c r="K28" s="4"/>
    </row>
    <row r="29" spans="1:11" s="2" customFormat="1" ht="18" customHeight="1" x14ac:dyDescent="0.15">
      <c r="A29" s="71" t="s">
        <v>153</v>
      </c>
      <c r="B29" s="77">
        <v>61582250</v>
      </c>
      <c r="C29" s="78">
        <v>59672580</v>
      </c>
      <c r="D29" s="80">
        <v>325000</v>
      </c>
      <c r="E29" s="77">
        <v>22425600</v>
      </c>
      <c r="F29" s="77">
        <v>1500000</v>
      </c>
      <c r="G29" s="77"/>
      <c r="H29" s="77">
        <v>27457180</v>
      </c>
      <c r="I29" s="77"/>
      <c r="J29" s="77">
        <v>7964800</v>
      </c>
      <c r="K29" s="4"/>
    </row>
    <row r="30" spans="1:11" s="2" customFormat="1" ht="18" customHeight="1" x14ac:dyDescent="0.15">
      <c r="A30" s="30" t="s">
        <v>56</v>
      </c>
      <c r="B30" s="77"/>
      <c r="C30" s="76"/>
      <c r="D30" s="77"/>
      <c r="E30" s="77"/>
      <c r="F30" s="77"/>
      <c r="G30" s="78"/>
      <c r="H30" s="77"/>
      <c r="I30" s="77"/>
      <c r="J30" s="77"/>
      <c r="K30" s="4"/>
    </row>
    <row r="31" spans="1:11" s="2" customFormat="1" ht="18" customHeight="1" x14ac:dyDescent="0.15">
      <c r="A31" s="71" t="s">
        <v>154</v>
      </c>
      <c r="B31" s="80">
        <v>57593822</v>
      </c>
      <c r="C31" s="90">
        <v>56643729</v>
      </c>
      <c r="D31" s="80">
        <v>8646120</v>
      </c>
      <c r="E31" s="80">
        <v>32440909</v>
      </c>
      <c r="F31" s="80">
        <v>150000</v>
      </c>
      <c r="G31" s="78"/>
      <c r="H31" s="80">
        <v>9999882</v>
      </c>
      <c r="I31" s="80">
        <v>5406818</v>
      </c>
      <c r="J31" s="80"/>
      <c r="K31" s="4"/>
    </row>
    <row r="32" spans="1:11" s="2" customFormat="1" ht="18" customHeight="1" x14ac:dyDescent="0.15">
      <c r="A32" s="72" t="s">
        <v>130</v>
      </c>
      <c r="B32" s="91">
        <v>21250320</v>
      </c>
      <c r="C32" s="90">
        <v>21132020</v>
      </c>
      <c r="D32" s="80"/>
      <c r="E32" s="80">
        <v>18113160</v>
      </c>
      <c r="F32" s="80"/>
      <c r="G32" s="78"/>
      <c r="H32" s="80"/>
      <c r="I32" s="80">
        <v>3018860</v>
      </c>
      <c r="J32" s="80"/>
      <c r="K32" s="4"/>
    </row>
    <row r="33" spans="1:11" s="2" customFormat="1" ht="18" customHeight="1" x14ac:dyDescent="0.15">
      <c r="A33" s="72" t="s">
        <v>113</v>
      </c>
      <c r="B33" s="91">
        <v>0</v>
      </c>
      <c r="C33" s="90">
        <v>0</v>
      </c>
      <c r="D33" s="80"/>
      <c r="E33" s="80">
        <v>0</v>
      </c>
      <c r="F33" s="80"/>
      <c r="G33" s="78"/>
      <c r="H33" s="80"/>
      <c r="I33" s="80">
        <v>0</v>
      </c>
      <c r="J33" s="80"/>
      <c r="K33" s="4"/>
    </row>
    <row r="34" spans="1:11" s="2" customFormat="1" ht="18" customHeight="1" x14ac:dyDescent="0.15">
      <c r="A34" s="72" t="s">
        <v>17</v>
      </c>
      <c r="B34" s="91">
        <v>2472652</v>
      </c>
      <c r="C34" s="90">
        <v>3355352</v>
      </c>
      <c r="D34" s="80"/>
      <c r="E34" s="80">
        <v>2876016</v>
      </c>
      <c r="F34" s="80"/>
      <c r="G34" s="78"/>
      <c r="H34" s="80"/>
      <c r="I34" s="80">
        <v>479336</v>
      </c>
      <c r="J34" s="80"/>
      <c r="K34" s="4"/>
    </row>
    <row r="35" spans="1:11" s="2" customFormat="1" ht="18" customHeight="1" x14ac:dyDescent="0.15">
      <c r="A35" s="72" t="s">
        <v>20</v>
      </c>
      <c r="B35" s="91">
        <v>4232400</v>
      </c>
      <c r="C35" s="90">
        <v>2972420</v>
      </c>
      <c r="D35" s="80">
        <v>165400</v>
      </c>
      <c r="E35" s="80"/>
      <c r="F35" s="80"/>
      <c r="G35" s="78"/>
      <c r="H35" s="80">
        <v>2807020</v>
      </c>
      <c r="I35" s="80"/>
      <c r="J35" s="80"/>
      <c r="K35" s="4"/>
    </row>
    <row r="36" spans="1:11" s="2" customFormat="1" ht="18" customHeight="1" x14ac:dyDescent="0.15">
      <c r="A36" s="72" t="s">
        <v>5</v>
      </c>
      <c r="B36" s="91">
        <v>1478500</v>
      </c>
      <c r="C36" s="90">
        <v>1962675</v>
      </c>
      <c r="D36" s="80">
        <v>895000</v>
      </c>
      <c r="E36" s="80">
        <v>829436</v>
      </c>
      <c r="F36" s="80"/>
      <c r="G36" s="78"/>
      <c r="H36" s="80">
        <v>100000</v>
      </c>
      <c r="I36" s="80">
        <v>138239</v>
      </c>
      <c r="J36" s="80"/>
      <c r="K36" s="4"/>
    </row>
    <row r="37" spans="1:11" s="2" customFormat="1" ht="18" customHeight="1" x14ac:dyDescent="0.15">
      <c r="A37" s="72" t="s">
        <v>6</v>
      </c>
      <c r="B37" s="91">
        <v>5812220</v>
      </c>
      <c r="C37" s="90">
        <v>5464862</v>
      </c>
      <c r="D37" s="80">
        <v>710000</v>
      </c>
      <c r="E37" s="80">
        <v>3806728</v>
      </c>
      <c r="F37" s="80"/>
      <c r="G37" s="78"/>
      <c r="H37" s="80">
        <v>313679</v>
      </c>
      <c r="I37" s="80">
        <v>634455</v>
      </c>
      <c r="J37" s="80"/>
      <c r="K37" s="4"/>
    </row>
    <row r="38" spans="1:11" s="2" customFormat="1" ht="18" customHeight="1" x14ac:dyDescent="0.15">
      <c r="A38" s="72" t="s">
        <v>7</v>
      </c>
      <c r="B38" s="80">
        <v>300000</v>
      </c>
      <c r="C38" s="90">
        <v>300000</v>
      </c>
      <c r="D38" s="80">
        <v>300000</v>
      </c>
      <c r="E38" s="80">
        <v>0</v>
      </c>
      <c r="F38" s="80"/>
      <c r="G38" s="78"/>
      <c r="H38" s="80">
        <v>0</v>
      </c>
      <c r="I38" s="80">
        <v>0</v>
      </c>
      <c r="J38" s="80"/>
      <c r="K38" s="4"/>
    </row>
    <row r="39" spans="1:11" s="2" customFormat="1" ht="18" customHeight="1" x14ac:dyDescent="0.15">
      <c r="A39" s="72" t="s">
        <v>8</v>
      </c>
      <c r="B39" s="80">
        <v>903200</v>
      </c>
      <c r="C39" s="90">
        <v>913817</v>
      </c>
      <c r="D39" s="80">
        <v>433000</v>
      </c>
      <c r="E39" s="80">
        <v>179400</v>
      </c>
      <c r="F39" s="80"/>
      <c r="G39" s="78"/>
      <c r="H39" s="80">
        <v>271517</v>
      </c>
      <c r="I39" s="80">
        <v>29900</v>
      </c>
      <c r="J39" s="80"/>
      <c r="K39" s="4"/>
    </row>
    <row r="40" spans="1:11" s="2" customFormat="1" ht="18" customHeight="1" x14ac:dyDescent="0.15">
      <c r="A40" s="72" t="s">
        <v>21</v>
      </c>
      <c r="B40" s="80">
        <v>464100</v>
      </c>
      <c r="C40" s="90">
        <v>145600</v>
      </c>
      <c r="D40" s="80"/>
      <c r="E40" s="80">
        <v>124800</v>
      </c>
      <c r="F40" s="80"/>
      <c r="G40" s="78"/>
      <c r="H40" s="80"/>
      <c r="I40" s="80">
        <v>20800</v>
      </c>
      <c r="J40" s="80"/>
      <c r="K40" s="4"/>
    </row>
    <row r="41" spans="1:11" s="2" customFormat="1" ht="18" customHeight="1" x14ac:dyDescent="0.15">
      <c r="A41" s="72" t="s">
        <v>9</v>
      </c>
      <c r="B41" s="80">
        <v>5198700</v>
      </c>
      <c r="C41" s="90">
        <v>4755700</v>
      </c>
      <c r="D41" s="80">
        <v>3177000</v>
      </c>
      <c r="E41" s="80">
        <v>717600</v>
      </c>
      <c r="F41" s="80"/>
      <c r="G41" s="78"/>
      <c r="H41" s="80">
        <v>741500</v>
      </c>
      <c r="I41" s="80">
        <v>119600</v>
      </c>
      <c r="J41" s="80"/>
      <c r="K41" s="4"/>
    </row>
    <row r="42" spans="1:11" s="2" customFormat="1" ht="18" customHeight="1" x14ac:dyDescent="0.15">
      <c r="A42" s="72" t="s">
        <v>155</v>
      </c>
      <c r="B42" s="80">
        <v>182000</v>
      </c>
      <c r="C42" s="90">
        <v>268632</v>
      </c>
      <c r="D42" s="80"/>
      <c r="E42" s="80">
        <v>230256</v>
      </c>
      <c r="F42" s="80"/>
      <c r="G42" s="78"/>
      <c r="H42" s="80"/>
      <c r="I42" s="80">
        <v>38376</v>
      </c>
      <c r="J42" s="80"/>
      <c r="K42" s="4"/>
    </row>
    <row r="43" spans="1:11" s="2" customFormat="1" ht="18" customHeight="1" x14ac:dyDescent="0.15">
      <c r="A43" s="72" t="s">
        <v>23</v>
      </c>
      <c r="B43" s="80">
        <v>500500</v>
      </c>
      <c r="C43" s="90">
        <v>627900</v>
      </c>
      <c r="D43" s="80"/>
      <c r="E43" s="80">
        <v>538200</v>
      </c>
      <c r="F43" s="80"/>
      <c r="G43" s="78"/>
      <c r="H43" s="80"/>
      <c r="I43" s="80">
        <v>89700</v>
      </c>
      <c r="J43" s="80"/>
      <c r="K43" s="4"/>
    </row>
    <row r="44" spans="1:11" s="2" customFormat="1" ht="18" customHeight="1" x14ac:dyDescent="0.15">
      <c r="A44" s="72" t="s">
        <v>10</v>
      </c>
      <c r="B44" s="80">
        <v>0</v>
      </c>
      <c r="C44" s="90">
        <v>0</v>
      </c>
      <c r="D44" s="80"/>
      <c r="E44" s="80"/>
      <c r="F44" s="80"/>
      <c r="G44" s="78"/>
      <c r="H44" s="80"/>
      <c r="I44" s="80"/>
      <c r="J44" s="80"/>
      <c r="K44" s="4"/>
    </row>
    <row r="45" spans="1:11" s="2" customFormat="1" ht="18" customHeight="1" x14ac:dyDescent="0.15">
      <c r="A45" s="72" t="s">
        <v>24</v>
      </c>
      <c r="B45" s="80">
        <v>364000</v>
      </c>
      <c r="C45" s="90">
        <v>364000</v>
      </c>
      <c r="D45" s="80"/>
      <c r="E45" s="80">
        <v>312000</v>
      </c>
      <c r="F45" s="80"/>
      <c r="G45" s="78"/>
      <c r="H45" s="80"/>
      <c r="I45" s="80">
        <v>52000</v>
      </c>
      <c r="J45" s="80"/>
      <c r="K45" s="4"/>
    </row>
    <row r="46" spans="1:11" s="2" customFormat="1" ht="18" customHeight="1" x14ac:dyDescent="0.15">
      <c r="A46" s="72" t="s">
        <v>156</v>
      </c>
      <c r="B46" s="80">
        <v>2039000</v>
      </c>
      <c r="C46" s="90">
        <v>2649879</v>
      </c>
      <c r="D46" s="80">
        <v>1820000</v>
      </c>
      <c r="E46" s="80"/>
      <c r="F46" s="80"/>
      <c r="G46" s="78"/>
      <c r="H46" s="80">
        <v>829879</v>
      </c>
      <c r="I46" s="80"/>
      <c r="J46" s="80"/>
      <c r="K46" s="4"/>
    </row>
    <row r="47" spans="1:11" s="2" customFormat="1" ht="18" customHeight="1" x14ac:dyDescent="0.15">
      <c r="A47" s="72" t="s">
        <v>157</v>
      </c>
      <c r="B47" s="80">
        <v>441805</v>
      </c>
      <c r="C47" s="90">
        <v>450905</v>
      </c>
      <c r="D47" s="80"/>
      <c r="E47" s="80">
        <v>386490</v>
      </c>
      <c r="F47" s="80"/>
      <c r="G47" s="78"/>
      <c r="H47" s="80"/>
      <c r="I47" s="80">
        <v>64415</v>
      </c>
      <c r="J47" s="80"/>
      <c r="K47" s="4"/>
    </row>
    <row r="48" spans="1:11" s="2" customFormat="1" ht="18" customHeight="1" x14ac:dyDescent="0.15">
      <c r="A48" s="72" t="s">
        <v>158</v>
      </c>
      <c r="B48" s="80">
        <v>628090</v>
      </c>
      <c r="C48" s="90">
        <v>498643</v>
      </c>
      <c r="D48" s="80">
        <v>397000</v>
      </c>
      <c r="E48" s="80"/>
      <c r="F48" s="80"/>
      <c r="G48" s="78"/>
      <c r="H48" s="80">
        <v>101643</v>
      </c>
      <c r="I48" s="80"/>
      <c r="J48" s="80"/>
      <c r="K48" s="4"/>
    </row>
    <row r="49" spans="1:11" s="2" customFormat="1" ht="18" customHeight="1" x14ac:dyDescent="0.15">
      <c r="A49" s="72" t="s">
        <v>159</v>
      </c>
      <c r="B49" s="80">
        <v>0</v>
      </c>
      <c r="C49" s="90">
        <v>0</v>
      </c>
      <c r="D49" s="80"/>
      <c r="E49" s="80"/>
      <c r="F49" s="80"/>
      <c r="G49" s="78"/>
      <c r="H49" s="80"/>
      <c r="I49" s="80"/>
      <c r="J49" s="80"/>
      <c r="K49" s="4"/>
    </row>
    <row r="50" spans="1:11" s="2" customFormat="1" ht="18" customHeight="1" x14ac:dyDescent="0.15">
      <c r="A50" s="72" t="s">
        <v>160</v>
      </c>
      <c r="B50" s="80">
        <v>2801002</v>
      </c>
      <c r="C50" s="90">
        <v>2803714</v>
      </c>
      <c r="D50" s="80">
        <v>205520</v>
      </c>
      <c r="E50" s="80"/>
      <c r="F50" s="80"/>
      <c r="G50" s="78"/>
      <c r="H50" s="80">
        <v>2598194</v>
      </c>
      <c r="I50" s="80"/>
      <c r="J50" s="80"/>
      <c r="K50" s="4"/>
    </row>
    <row r="51" spans="1:11" s="2" customFormat="1" ht="18" customHeight="1" x14ac:dyDescent="0.15">
      <c r="A51" s="72" t="s">
        <v>161</v>
      </c>
      <c r="B51" s="80">
        <v>267200</v>
      </c>
      <c r="C51" s="90">
        <v>288238</v>
      </c>
      <c r="D51" s="80">
        <v>87200</v>
      </c>
      <c r="E51" s="80"/>
      <c r="F51" s="80"/>
      <c r="G51" s="78"/>
      <c r="H51" s="80">
        <v>201038</v>
      </c>
      <c r="I51" s="80"/>
      <c r="J51" s="80"/>
      <c r="K51" s="4"/>
    </row>
    <row r="52" spans="1:11" s="2" customFormat="1" ht="18" customHeight="1" x14ac:dyDescent="0.15">
      <c r="A52" s="72" t="s">
        <v>31</v>
      </c>
      <c r="B52" s="80">
        <v>2463000</v>
      </c>
      <c r="C52" s="90">
        <v>2283000</v>
      </c>
      <c r="D52" s="80">
        <v>173000</v>
      </c>
      <c r="E52" s="80"/>
      <c r="F52" s="80">
        <v>150000</v>
      </c>
      <c r="G52" s="78"/>
      <c r="H52" s="80">
        <v>1960000</v>
      </c>
      <c r="I52" s="80"/>
      <c r="J52" s="80"/>
      <c r="K52" s="4"/>
    </row>
    <row r="53" spans="1:11" s="2" customFormat="1" ht="18" customHeight="1" x14ac:dyDescent="0.15">
      <c r="A53" s="72" t="s">
        <v>162</v>
      </c>
      <c r="B53" s="80">
        <v>1583400</v>
      </c>
      <c r="C53" s="90">
        <v>1583400</v>
      </c>
      <c r="D53" s="80"/>
      <c r="E53" s="80">
        <v>1357200</v>
      </c>
      <c r="F53" s="80"/>
      <c r="G53" s="78"/>
      <c r="H53" s="80"/>
      <c r="I53" s="80">
        <v>226200</v>
      </c>
      <c r="J53" s="80"/>
      <c r="K53" s="4"/>
    </row>
    <row r="54" spans="1:11" s="2" customFormat="1" ht="18" customHeight="1" x14ac:dyDescent="0.15">
      <c r="A54" s="72" t="s">
        <v>163</v>
      </c>
      <c r="B54" s="80">
        <v>1194100</v>
      </c>
      <c r="C54" s="90">
        <v>1117338</v>
      </c>
      <c r="D54" s="80"/>
      <c r="E54" s="80">
        <v>936000</v>
      </c>
      <c r="F54" s="80"/>
      <c r="G54" s="78"/>
      <c r="H54" s="80">
        <v>25338</v>
      </c>
      <c r="I54" s="80">
        <v>156000</v>
      </c>
      <c r="J54" s="80"/>
      <c r="K54" s="4"/>
    </row>
    <row r="55" spans="1:11" s="2" customFormat="1" ht="18" customHeight="1" x14ac:dyDescent="0.15">
      <c r="A55" s="72" t="s">
        <v>164</v>
      </c>
      <c r="B55" s="80">
        <v>459408</v>
      </c>
      <c r="C55" s="90">
        <v>263074</v>
      </c>
      <c r="D55" s="80">
        <v>213000</v>
      </c>
      <c r="E55" s="80"/>
      <c r="F55" s="80"/>
      <c r="G55" s="78"/>
      <c r="H55" s="80">
        <v>50074</v>
      </c>
      <c r="I55" s="80"/>
      <c r="J55" s="80"/>
      <c r="K55" s="4"/>
    </row>
    <row r="56" spans="1:11" s="2" customFormat="1" ht="18" customHeight="1" x14ac:dyDescent="0.15">
      <c r="A56" s="72" t="s">
        <v>27</v>
      </c>
      <c r="B56" s="80">
        <v>1147088</v>
      </c>
      <c r="C56" s="90">
        <v>1105683</v>
      </c>
      <c r="D56" s="80"/>
      <c r="E56" s="80">
        <v>947728</v>
      </c>
      <c r="F56" s="80"/>
      <c r="G56" s="78"/>
      <c r="H56" s="80"/>
      <c r="I56" s="80">
        <v>157955</v>
      </c>
      <c r="J56" s="80"/>
      <c r="K56" s="4"/>
    </row>
    <row r="57" spans="1:11" s="2" customFormat="1" ht="18" customHeight="1" x14ac:dyDescent="0.15">
      <c r="A57" s="72" t="s">
        <v>114</v>
      </c>
      <c r="B57" s="80">
        <v>1341137</v>
      </c>
      <c r="C57" s="90">
        <v>1266877</v>
      </c>
      <c r="D57" s="80"/>
      <c r="E57" s="80">
        <v>1085895</v>
      </c>
      <c r="F57" s="80"/>
      <c r="G57" s="78"/>
      <c r="H57" s="80"/>
      <c r="I57" s="80">
        <v>180982</v>
      </c>
      <c r="J57" s="80"/>
      <c r="K57" s="4"/>
    </row>
    <row r="58" spans="1:11" s="2" customFormat="1" ht="18" customHeight="1" x14ac:dyDescent="0.15">
      <c r="A58" s="73" t="s">
        <v>12</v>
      </c>
      <c r="B58" s="81">
        <v>70000</v>
      </c>
      <c r="C58" s="92">
        <v>70000</v>
      </c>
      <c r="D58" s="81">
        <v>70000</v>
      </c>
      <c r="E58" s="81"/>
      <c r="F58" s="81"/>
      <c r="G58" s="78"/>
      <c r="H58" s="81"/>
      <c r="I58" s="81"/>
      <c r="J58" s="81"/>
      <c r="K58" s="4"/>
    </row>
    <row r="59" spans="1:11" s="2" customFormat="1" ht="18" customHeight="1" x14ac:dyDescent="0.15">
      <c r="A59" s="131" t="s">
        <v>0</v>
      </c>
      <c r="B59" s="133" t="s">
        <v>115</v>
      </c>
      <c r="C59" s="131" t="s">
        <v>3</v>
      </c>
      <c r="D59" s="135" t="s">
        <v>18</v>
      </c>
      <c r="E59" s="136"/>
      <c r="F59" s="137" t="s">
        <v>36</v>
      </c>
      <c r="G59" s="138"/>
      <c r="H59" s="138"/>
      <c r="I59" s="139"/>
      <c r="J59" s="131" t="s">
        <v>1</v>
      </c>
    </row>
    <row r="60" spans="1:11" s="2" customFormat="1" ht="18" customHeight="1" x14ac:dyDescent="0.15">
      <c r="A60" s="132"/>
      <c r="B60" s="134"/>
      <c r="C60" s="132"/>
      <c r="D60" s="70" t="s">
        <v>2</v>
      </c>
      <c r="E60" s="70" t="s">
        <v>37</v>
      </c>
      <c r="F60" s="69" t="s">
        <v>29</v>
      </c>
      <c r="G60" s="69"/>
      <c r="H60" s="70" t="s">
        <v>30</v>
      </c>
      <c r="I60" s="70" t="s">
        <v>38</v>
      </c>
      <c r="J60" s="132"/>
    </row>
    <row r="61" spans="1:11" s="2" customFormat="1" ht="18" customHeight="1" x14ac:dyDescent="0.15">
      <c r="A61" s="71" t="s">
        <v>165</v>
      </c>
      <c r="B61" s="80">
        <v>5765971</v>
      </c>
      <c r="C61" s="77">
        <v>6358022</v>
      </c>
      <c r="D61" s="80"/>
      <c r="E61" s="80"/>
      <c r="F61" s="80"/>
      <c r="G61" s="83"/>
      <c r="H61" s="80"/>
      <c r="I61" s="80"/>
      <c r="J61" s="80">
        <v>6358022</v>
      </c>
      <c r="K61" s="4"/>
    </row>
    <row r="62" spans="1:11" s="2" customFormat="1" ht="18" customHeight="1" x14ac:dyDescent="0.15">
      <c r="A62" s="72" t="s">
        <v>130</v>
      </c>
      <c r="B62" s="80">
        <v>2101680</v>
      </c>
      <c r="C62" s="79">
        <v>2089980</v>
      </c>
      <c r="D62" s="80"/>
      <c r="E62" s="80"/>
      <c r="F62" s="80"/>
      <c r="G62" s="83"/>
      <c r="H62" s="80"/>
      <c r="I62" s="80"/>
      <c r="J62" s="80">
        <v>2089980</v>
      </c>
      <c r="K62" s="4"/>
    </row>
    <row r="63" spans="1:11" s="2" customFormat="1" ht="18" customHeight="1" x14ac:dyDescent="0.15">
      <c r="A63" s="72" t="s">
        <v>113</v>
      </c>
      <c r="B63" s="80">
        <v>0</v>
      </c>
      <c r="C63" s="79">
        <v>0</v>
      </c>
      <c r="D63" s="80"/>
      <c r="E63" s="80"/>
      <c r="F63" s="80"/>
      <c r="G63" s="83"/>
      <c r="H63" s="80"/>
      <c r="I63" s="80"/>
      <c r="J63" s="80">
        <v>0</v>
      </c>
      <c r="K63" s="4"/>
    </row>
    <row r="64" spans="1:11" s="2" customFormat="1" ht="18" customHeight="1" x14ac:dyDescent="0.15">
      <c r="A64" s="72" t="s">
        <v>17</v>
      </c>
      <c r="B64" s="80">
        <v>244548</v>
      </c>
      <c r="C64" s="79">
        <v>331848</v>
      </c>
      <c r="D64" s="80"/>
      <c r="E64" s="80"/>
      <c r="F64" s="80"/>
      <c r="G64" s="83"/>
      <c r="H64" s="80"/>
      <c r="I64" s="80"/>
      <c r="J64" s="80">
        <v>331848</v>
      </c>
      <c r="K64" s="4"/>
    </row>
    <row r="65" spans="1:11" s="2" customFormat="1" ht="18" customHeight="1" x14ac:dyDescent="0.15">
      <c r="A65" s="72" t="s">
        <v>166</v>
      </c>
      <c r="B65" s="80">
        <v>1436480</v>
      </c>
      <c r="C65" s="79">
        <v>1478480</v>
      </c>
      <c r="D65" s="80"/>
      <c r="E65" s="80"/>
      <c r="F65" s="80"/>
      <c r="G65" s="84"/>
      <c r="H65" s="80"/>
      <c r="I65" s="80"/>
      <c r="J65" s="80">
        <v>1478480</v>
      </c>
      <c r="K65" s="4"/>
    </row>
    <row r="66" spans="1:11" s="2" customFormat="1" ht="18" customHeight="1" x14ac:dyDescent="0.15">
      <c r="A66" s="72" t="s">
        <v>5</v>
      </c>
      <c r="B66" s="80">
        <v>76500</v>
      </c>
      <c r="C66" s="79">
        <v>95704</v>
      </c>
      <c r="D66" s="80"/>
      <c r="E66" s="80"/>
      <c r="F66" s="80"/>
      <c r="G66" s="85"/>
      <c r="H66" s="80"/>
      <c r="I66" s="80"/>
      <c r="J66" s="80">
        <v>95704</v>
      </c>
      <c r="K66" s="4"/>
    </row>
    <row r="67" spans="1:11" s="2" customFormat="1" ht="18" customHeight="1" x14ac:dyDescent="0.15">
      <c r="A67" s="72" t="s">
        <v>6</v>
      </c>
      <c r="B67" s="80">
        <v>178200</v>
      </c>
      <c r="C67" s="79">
        <v>439238</v>
      </c>
      <c r="D67" s="80"/>
      <c r="E67" s="80"/>
      <c r="F67" s="80"/>
      <c r="G67" s="85"/>
      <c r="H67" s="80"/>
      <c r="I67" s="80"/>
      <c r="J67" s="80">
        <v>439238</v>
      </c>
      <c r="K67" s="4"/>
    </row>
    <row r="68" spans="1:11" s="2" customFormat="1" ht="18" customHeight="1" x14ac:dyDescent="0.15">
      <c r="A68" s="72" t="s">
        <v>7</v>
      </c>
      <c r="B68" s="80">
        <v>0</v>
      </c>
      <c r="C68" s="79">
        <v>0</v>
      </c>
      <c r="D68" s="80"/>
      <c r="E68" s="80"/>
      <c r="F68" s="80"/>
      <c r="G68" s="85"/>
      <c r="H68" s="80"/>
      <c r="I68" s="80"/>
      <c r="J68" s="80">
        <v>0</v>
      </c>
      <c r="K68" s="4"/>
    </row>
    <row r="69" spans="1:11" s="2" customFormat="1" ht="18" customHeight="1" x14ac:dyDescent="0.15">
      <c r="A69" s="72" t="s">
        <v>8</v>
      </c>
      <c r="B69" s="80">
        <v>15300</v>
      </c>
      <c r="C69" s="79">
        <v>20700</v>
      </c>
      <c r="D69" s="80"/>
      <c r="E69" s="80"/>
      <c r="F69" s="80"/>
      <c r="G69" s="85"/>
      <c r="H69" s="80"/>
      <c r="I69" s="80"/>
      <c r="J69" s="80">
        <v>20700</v>
      </c>
      <c r="K69" s="4"/>
    </row>
    <row r="70" spans="1:11" s="7" customFormat="1" ht="18" customHeight="1" x14ac:dyDescent="0.15">
      <c r="A70" s="72" t="s">
        <v>21</v>
      </c>
      <c r="B70" s="80">
        <v>45900</v>
      </c>
      <c r="C70" s="79">
        <v>14400</v>
      </c>
      <c r="D70" s="80"/>
      <c r="E70" s="80"/>
      <c r="F70" s="80"/>
      <c r="G70" s="85"/>
      <c r="H70" s="80"/>
      <c r="I70" s="80"/>
      <c r="J70" s="80">
        <v>14400</v>
      </c>
      <c r="K70" s="6"/>
    </row>
    <row r="71" spans="1:11" s="7" customFormat="1" ht="18" customHeight="1" x14ac:dyDescent="0.15">
      <c r="A71" s="72" t="s">
        <v>9</v>
      </c>
      <c r="B71" s="80">
        <v>82800</v>
      </c>
      <c r="C71" s="79">
        <v>82800</v>
      </c>
      <c r="D71" s="80"/>
      <c r="E71" s="80"/>
      <c r="F71" s="80"/>
      <c r="G71" s="85"/>
      <c r="H71" s="80"/>
      <c r="I71" s="80"/>
      <c r="J71" s="80">
        <v>82800</v>
      </c>
      <c r="K71" s="6"/>
    </row>
    <row r="72" spans="1:11" s="7" customFormat="1" ht="18" customHeight="1" x14ac:dyDescent="0.15">
      <c r="A72" s="72" t="s">
        <v>155</v>
      </c>
      <c r="B72" s="80">
        <v>18000</v>
      </c>
      <c r="C72" s="79">
        <v>26568</v>
      </c>
      <c r="D72" s="80"/>
      <c r="E72" s="80"/>
      <c r="F72" s="80"/>
      <c r="G72" s="85"/>
      <c r="H72" s="80"/>
      <c r="I72" s="80"/>
      <c r="J72" s="80">
        <v>26568</v>
      </c>
      <c r="K72" s="6"/>
    </row>
    <row r="73" spans="1:11" s="2" customFormat="1" ht="18" customHeight="1" x14ac:dyDescent="0.15">
      <c r="A73" s="72" t="s">
        <v>23</v>
      </c>
      <c r="B73" s="80">
        <v>49500</v>
      </c>
      <c r="C73" s="79">
        <v>62100</v>
      </c>
      <c r="D73" s="80"/>
      <c r="E73" s="80"/>
      <c r="F73" s="80"/>
      <c r="G73" s="85"/>
      <c r="H73" s="80"/>
      <c r="I73" s="80"/>
      <c r="J73" s="80">
        <v>62100</v>
      </c>
      <c r="K73" s="4"/>
    </row>
    <row r="74" spans="1:11" s="2" customFormat="1" ht="18" customHeight="1" x14ac:dyDescent="0.15">
      <c r="A74" s="72" t="s">
        <v>10</v>
      </c>
      <c r="B74" s="80">
        <v>0</v>
      </c>
      <c r="C74" s="79">
        <v>0</v>
      </c>
      <c r="D74" s="80"/>
      <c r="E74" s="80"/>
      <c r="F74" s="80"/>
      <c r="G74" s="85"/>
      <c r="H74" s="80"/>
      <c r="I74" s="80"/>
      <c r="J74" s="80">
        <v>0</v>
      </c>
      <c r="K74" s="4"/>
    </row>
    <row r="75" spans="1:11" s="2" customFormat="1" ht="18" customHeight="1" x14ac:dyDescent="0.15">
      <c r="A75" s="72" t="s">
        <v>24</v>
      </c>
      <c r="B75" s="80">
        <v>36000</v>
      </c>
      <c r="C75" s="79">
        <v>36000</v>
      </c>
      <c r="D75" s="80"/>
      <c r="E75" s="80"/>
      <c r="F75" s="80"/>
      <c r="G75" s="85"/>
      <c r="H75" s="80"/>
      <c r="I75" s="80"/>
      <c r="J75" s="80">
        <v>36000</v>
      </c>
      <c r="K75" s="4"/>
    </row>
    <row r="76" spans="1:11" s="2" customFormat="1" ht="18" customHeight="1" x14ac:dyDescent="0.15">
      <c r="A76" s="72" t="s">
        <v>157</v>
      </c>
      <c r="B76" s="80">
        <v>43695</v>
      </c>
      <c r="C76" s="79">
        <v>44595</v>
      </c>
      <c r="D76" s="80"/>
      <c r="E76" s="80"/>
      <c r="F76" s="80"/>
      <c r="G76" s="85"/>
      <c r="H76" s="80"/>
      <c r="I76" s="80"/>
      <c r="J76" s="80">
        <v>44595</v>
      </c>
      <c r="K76" s="4"/>
    </row>
    <row r="77" spans="1:11" s="2" customFormat="1" ht="18" customHeight="1" x14ac:dyDescent="0.15">
      <c r="A77" s="72" t="s">
        <v>158</v>
      </c>
      <c r="B77" s="80">
        <v>0</v>
      </c>
      <c r="C77" s="79">
        <v>0</v>
      </c>
      <c r="D77" s="80"/>
      <c r="E77" s="80"/>
      <c r="F77" s="80"/>
      <c r="G77" s="85"/>
      <c r="H77" s="80"/>
      <c r="I77" s="80"/>
      <c r="J77" s="80">
        <v>0</v>
      </c>
      <c r="K77" s="4"/>
    </row>
    <row r="78" spans="1:11" s="2" customFormat="1" ht="18" customHeight="1" x14ac:dyDescent="0.15">
      <c r="A78" s="72" t="s">
        <v>31</v>
      </c>
      <c r="B78" s="80">
        <v>166000</v>
      </c>
      <c r="C78" s="79">
        <v>386000</v>
      </c>
      <c r="D78" s="80"/>
      <c r="E78" s="80"/>
      <c r="F78" s="80"/>
      <c r="G78" s="85"/>
      <c r="H78" s="80"/>
      <c r="I78" s="80"/>
      <c r="J78" s="80">
        <v>386000</v>
      </c>
      <c r="K78" s="4"/>
    </row>
    <row r="79" spans="1:11" s="2" customFormat="1" ht="18" customHeight="1" x14ac:dyDescent="0.15">
      <c r="A79" s="72" t="s">
        <v>33</v>
      </c>
      <c r="B79" s="80">
        <v>200000</v>
      </c>
      <c r="C79" s="79">
        <v>200000</v>
      </c>
      <c r="D79" s="80"/>
      <c r="E79" s="80"/>
      <c r="F79" s="80"/>
      <c r="G79" s="85"/>
      <c r="H79" s="80"/>
      <c r="I79" s="80"/>
      <c r="J79" s="80">
        <v>200000</v>
      </c>
      <c r="K79" s="4"/>
    </row>
    <row r="80" spans="1:11" s="2" customFormat="1" ht="18" customHeight="1" x14ac:dyDescent="0.15">
      <c r="A80" s="72" t="s">
        <v>167</v>
      </c>
      <c r="B80" s="80">
        <v>551680</v>
      </c>
      <c r="C80" s="79">
        <v>550360</v>
      </c>
      <c r="D80" s="80"/>
      <c r="E80" s="80"/>
      <c r="F80" s="80"/>
      <c r="G80" s="85"/>
      <c r="H80" s="80"/>
      <c r="I80" s="80"/>
      <c r="J80" s="80">
        <v>550360</v>
      </c>
      <c r="K80" s="4"/>
    </row>
    <row r="81" spans="1:11" s="2" customFormat="1" ht="18" customHeight="1" x14ac:dyDescent="0.15">
      <c r="A81" s="72" t="s">
        <v>162</v>
      </c>
      <c r="B81" s="80">
        <v>156600</v>
      </c>
      <c r="C81" s="79">
        <v>156600</v>
      </c>
      <c r="D81" s="80"/>
      <c r="E81" s="80"/>
      <c r="F81" s="80"/>
      <c r="G81" s="85"/>
      <c r="H81" s="80"/>
      <c r="I81" s="80"/>
      <c r="J81" s="80">
        <v>156600</v>
      </c>
      <c r="K81" s="4"/>
    </row>
    <row r="82" spans="1:11" s="2" customFormat="1" ht="18" customHeight="1" x14ac:dyDescent="0.15">
      <c r="A82" s="72" t="s">
        <v>28</v>
      </c>
      <c r="B82" s="80">
        <v>117000</v>
      </c>
      <c r="C82" s="79">
        <v>108000</v>
      </c>
      <c r="D82" s="80"/>
      <c r="E82" s="80"/>
      <c r="F82" s="80"/>
      <c r="G82" s="85"/>
      <c r="H82" s="80"/>
      <c r="I82" s="80"/>
      <c r="J82" s="80">
        <v>108000</v>
      </c>
      <c r="K82" s="4"/>
    </row>
    <row r="83" spans="1:11" s="2" customFormat="1" ht="18" customHeight="1" x14ac:dyDescent="0.15">
      <c r="A83" s="72" t="s">
        <v>11</v>
      </c>
      <c r="B83" s="80">
        <v>0</v>
      </c>
      <c r="C83" s="79">
        <v>0</v>
      </c>
      <c r="D83" s="80"/>
      <c r="E83" s="80"/>
      <c r="F83" s="80"/>
      <c r="G83" s="85"/>
      <c r="H83" s="80"/>
      <c r="I83" s="80"/>
      <c r="J83" s="80">
        <v>0</v>
      </c>
      <c r="K83" s="4"/>
    </row>
    <row r="84" spans="1:11" s="2" customFormat="1" ht="18" customHeight="1" x14ac:dyDescent="0.15">
      <c r="A84" s="72" t="s">
        <v>27</v>
      </c>
      <c r="B84" s="80">
        <v>113449</v>
      </c>
      <c r="C84" s="79">
        <v>109353</v>
      </c>
      <c r="D84" s="80"/>
      <c r="E84" s="80"/>
      <c r="F84" s="80"/>
      <c r="G84" s="85"/>
      <c r="H84" s="80"/>
      <c r="I84" s="80"/>
      <c r="J84" s="80">
        <v>109353</v>
      </c>
      <c r="K84" s="4"/>
    </row>
    <row r="85" spans="1:11" s="2" customFormat="1" ht="18" customHeight="1" x14ac:dyDescent="0.15">
      <c r="A85" s="72" t="s">
        <v>114</v>
      </c>
      <c r="B85" s="80">
        <v>132639</v>
      </c>
      <c r="C85" s="79">
        <v>125296</v>
      </c>
      <c r="D85" s="80"/>
      <c r="E85" s="80"/>
      <c r="F85" s="80"/>
      <c r="G85" s="85"/>
      <c r="H85" s="80"/>
      <c r="I85" s="80"/>
      <c r="J85" s="80">
        <v>125296</v>
      </c>
      <c r="K85" s="4"/>
    </row>
    <row r="86" spans="1:11" s="2" customFormat="1" ht="18" customHeight="1" x14ac:dyDescent="0.15">
      <c r="A86" s="73" t="s">
        <v>12</v>
      </c>
      <c r="B86" s="81">
        <v>0</v>
      </c>
      <c r="C86" s="86">
        <v>0</v>
      </c>
      <c r="D86" s="81"/>
      <c r="E86" s="81"/>
      <c r="F86" s="81"/>
      <c r="G86" s="85"/>
      <c r="H86" s="81"/>
      <c r="I86" s="81"/>
      <c r="J86" s="81">
        <v>0</v>
      </c>
      <c r="K86" s="4"/>
    </row>
    <row r="87" spans="1:11" s="2" customFormat="1" ht="18" customHeight="1" x14ac:dyDescent="0.15">
      <c r="A87" s="71" t="s">
        <v>168</v>
      </c>
      <c r="B87" s="78">
        <v>63359793</v>
      </c>
      <c r="C87" s="78">
        <v>63001751</v>
      </c>
      <c r="D87" s="78">
        <v>8646120</v>
      </c>
      <c r="E87" s="78">
        <v>32440909</v>
      </c>
      <c r="F87" s="78">
        <v>150000</v>
      </c>
      <c r="G87" s="78"/>
      <c r="H87" s="78">
        <v>9999882</v>
      </c>
      <c r="I87" s="78">
        <v>5406818</v>
      </c>
      <c r="J87" s="78">
        <v>6358022</v>
      </c>
      <c r="K87" s="4"/>
    </row>
    <row r="88" spans="1:11" s="2" customFormat="1" ht="18" customHeight="1" x14ac:dyDescent="0.15">
      <c r="A88" s="74" t="s">
        <v>169</v>
      </c>
      <c r="B88" s="78">
        <v>-1777543</v>
      </c>
      <c r="C88" s="78">
        <v>-3329171</v>
      </c>
      <c r="D88" s="78">
        <v>-8321120</v>
      </c>
      <c r="E88" s="78">
        <v>-10015309</v>
      </c>
      <c r="F88" s="78">
        <v>1350000</v>
      </c>
      <c r="G88" s="78"/>
      <c r="H88" s="78">
        <v>17457298</v>
      </c>
      <c r="I88" s="78">
        <v>-5406818</v>
      </c>
      <c r="J88" s="78">
        <v>1606778</v>
      </c>
      <c r="K88" s="4"/>
    </row>
    <row r="89" spans="1:11" s="2" customFormat="1" ht="18" customHeight="1" x14ac:dyDescent="0.15">
      <c r="A89" s="72" t="s">
        <v>170</v>
      </c>
      <c r="B89" s="78">
        <v>0</v>
      </c>
      <c r="C89" s="78"/>
      <c r="D89" s="78">
        <v>0</v>
      </c>
      <c r="E89" s="78">
        <v>0</v>
      </c>
      <c r="F89" s="78">
        <v>0</v>
      </c>
      <c r="G89" s="78"/>
      <c r="H89" s="78">
        <v>0</v>
      </c>
      <c r="I89" s="78">
        <v>0</v>
      </c>
      <c r="J89" s="78">
        <v>0</v>
      </c>
      <c r="K89" s="4"/>
    </row>
    <row r="90" spans="1:11" s="2" customFormat="1" ht="18" customHeight="1" x14ac:dyDescent="0.15">
      <c r="A90" s="71" t="s">
        <v>171</v>
      </c>
      <c r="B90" s="87">
        <v>-1777543</v>
      </c>
      <c r="C90" s="87">
        <v>-3329171</v>
      </c>
      <c r="D90" s="78">
        <v>-8321120</v>
      </c>
      <c r="E90" s="78">
        <v>-10015309</v>
      </c>
      <c r="F90" s="78">
        <v>1350000</v>
      </c>
      <c r="G90" s="78"/>
      <c r="H90" s="78">
        <v>17457298</v>
      </c>
      <c r="I90" s="78">
        <v>-5406818</v>
      </c>
      <c r="J90" s="78">
        <v>1606778</v>
      </c>
      <c r="K90" s="4"/>
    </row>
    <row r="91" spans="1:11" s="2" customFormat="1" ht="18" customHeight="1" x14ac:dyDescent="0.15">
      <c r="A91" s="28" t="s">
        <v>89</v>
      </c>
      <c r="B91" s="77"/>
      <c r="C91" s="77"/>
      <c r="D91" s="77"/>
      <c r="E91" s="77"/>
      <c r="F91" s="77"/>
      <c r="G91" s="78"/>
      <c r="H91" s="77"/>
      <c r="I91" s="77"/>
      <c r="J91" s="77"/>
      <c r="K91" s="4"/>
    </row>
    <row r="92" spans="1:11" s="2" customFormat="1" ht="18" customHeight="1" x14ac:dyDescent="0.15">
      <c r="A92" s="28" t="s">
        <v>90</v>
      </c>
      <c r="B92" s="81"/>
      <c r="C92" s="81"/>
      <c r="D92" s="81"/>
      <c r="E92" s="81"/>
      <c r="F92" s="81"/>
      <c r="G92" s="78"/>
      <c r="H92" s="81"/>
      <c r="I92" s="81"/>
      <c r="J92" s="81"/>
      <c r="K92" s="4"/>
    </row>
    <row r="93" spans="1:11" s="2" customFormat="1" ht="18" customHeight="1" x14ac:dyDescent="0.15">
      <c r="A93" s="71" t="s">
        <v>172</v>
      </c>
      <c r="B93" s="78"/>
      <c r="C93" s="78"/>
      <c r="D93" s="78">
        <v>0</v>
      </c>
      <c r="E93" s="78">
        <v>0</v>
      </c>
      <c r="F93" s="78">
        <v>0</v>
      </c>
      <c r="G93" s="78"/>
      <c r="H93" s="78">
        <v>0</v>
      </c>
      <c r="I93" s="78">
        <v>0</v>
      </c>
      <c r="J93" s="78">
        <v>0</v>
      </c>
      <c r="K93" s="4"/>
    </row>
    <row r="94" spans="1:11" s="2" customFormat="1" ht="18" customHeight="1" x14ac:dyDescent="0.15">
      <c r="A94" s="27" t="s">
        <v>91</v>
      </c>
      <c r="B94" s="78"/>
      <c r="C94" s="78"/>
      <c r="D94" s="78"/>
      <c r="E94" s="78"/>
      <c r="F94" s="78"/>
      <c r="G94" s="78"/>
      <c r="H94" s="78"/>
      <c r="I94" s="78"/>
      <c r="J94" s="78"/>
      <c r="K94" s="4"/>
    </row>
    <row r="95" spans="1:11" s="2" customFormat="1" ht="18" customHeight="1" x14ac:dyDescent="0.15">
      <c r="A95" s="71" t="s">
        <v>173</v>
      </c>
      <c r="B95" s="78"/>
      <c r="C95" s="78"/>
      <c r="D95" s="78">
        <v>0</v>
      </c>
      <c r="E95" s="78">
        <v>0</v>
      </c>
      <c r="F95" s="78">
        <v>0</v>
      </c>
      <c r="G95" s="78"/>
      <c r="H95" s="78">
        <v>0</v>
      </c>
      <c r="I95" s="78">
        <v>0</v>
      </c>
      <c r="J95" s="78">
        <v>0</v>
      </c>
      <c r="K95" s="4"/>
    </row>
    <row r="96" spans="1:11" s="2" customFormat="1" ht="18" customHeight="1" x14ac:dyDescent="0.15">
      <c r="A96" s="71" t="s">
        <v>174</v>
      </c>
      <c r="B96" s="78">
        <v>0</v>
      </c>
      <c r="C96" s="78">
        <v>0</v>
      </c>
      <c r="D96" s="78">
        <v>0</v>
      </c>
      <c r="E96" s="78">
        <v>0</v>
      </c>
      <c r="F96" s="78">
        <v>0</v>
      </c>
      <c r="G96" s="78"/>
      <c r="H96" s="78">
        <v>0</v>
      </c>
      <c r="I96" s="78">
        <v>0</v>
      </c>
      <c r="J96" s="78">
        <v>0</v>
      </c>
      <c r="K96" s="4"/>
    </row>
    <row r="97" spans="1:11" s="2" customFormat="1" ht="18" customHeight="1" x14ac:dyDescent="0.15">
      <c r="A97" s="71" t="s">
        <v>175</v>
      </c>
      <c r="B97" s="78">
        <v>-1777543</v>
      </c>
      <c r="C97" s="78">
        <v>-3329171</v>
      </c>
      <c r="D97" s="78">
        <v>-8321120</v>
      </c>
      <c r="E97" s="78">
        <v>-10015309</v>
      </c>
      <c r="F97" s="78">
        <v>1350000</v>
      </c>
      <c r="G97" s="78"/>
      <c r="H97" s="78">
        <v>17457298</v>
      </c>
      <c r="I97" s="78">
        <v>-5406818</v>
      </c>
      <c r="J97" s="78">
        <v>2576816</v>
      </c>
      <c r="K97" s="4"/>
    </row>
    <row r="98" spans="1:11" s="2" customFormat="1" ht="18" customHeight="1" x14ac:dyDescent="0.15">
      <c r="A98" s="71" t="s">
        <v>176</v>
      </c>
      <c r="B98" s="78">
        <v>133441123</v>
      </c>
      <c r="C98" s="78"/>
      <c r="D98" s="78"/>
      <c r="E98" s="78"/>
      <c r="F98" s="78"/>
      <c r="G98" s="78"/>
      <c r="H98" s="78"/>
      <c r="I98" s="78"/>
      <c r="J98" s="78"/>
      <c r="K98" s="4"/>
    </row>
    <row r="99" spans="1:11" s="2" customFormat="1" ht="18" customHeight="1" x14ac:dyDescent="0.15">
      <c r="A99" s="71" t="s">
        <v>177</v>
      </c>
      <c r="B99" s="78">
        <v>131663580</v>
      </c>
      <c r="C99" s="78"/>
      <c r="D99" s="78"/>
      <c r="E99" s="78"/>
      <c r="F99" s="78"/>
      <c r="G99" s="78"/>
      <c r="H99" s="78"/>
      <c r="I99" s="78"/>
      <c r="J99" s="78"/>
      <c r="K99" s="4"/>
    </row>
    <row r="100" spans="1:11" s="2" customFormat="1" ht="18" customHeight="1" x14ac:dyDescent="0.15">
      <c r="A100" s="27" t="s">
        <v>96</v>
      </c>
      <c r="B100" s="77"/>
      <c r="C100" s="77"/>
      <c r="D100" s="77"/>
      <c r="E100" s="77"/>
      <c r="F100" s="77"/>
      <c r="G100" s="78"/>
      <c r="H100" s="77"/>
      <c r="I100" s="77"/>
      <c r="J100" s="77"/>
      <c r="K100" s="4"/>
    </row>
    <row r="101" spans="1:11" s="2" customFormat="1" ht="18" customHeight="1" x14ac:dyDescent="0.15">
      <c r="A101" s="72" t="s">
        <v>178</v>
      </c>
      <c r="B101" s="80">
        <v>15639600</v>
      </c>
      <c r="C101" s="80">
        <v>14760200</v>
      </c>
      <c r="D101" s="80"/>
      <c r="E101" s="80">
        <v>14760200</v>
      </c>
      <c r="F101" s="80"/>
      <c r="G101" s="78"/>
      <c r="H101" s="80"/>
      <c r="I101" s="80"/>
      <c r="J101" s="80"/>
      <c r="K101" s="4"/>
    </row>
    <row r="102" spans="1:11" s="2" customFormat="1" ht="18" customHeight="1" x14ac:dyDescent="0.15">
      <c r="A102" s="75" t="s">
        <v>179</v>
      </c>
      <c r="B102" s="80">
        <v>15639600</v>
      </c>
      <c r="C102" s="80">
        <v>14760200</v>
      </c>
      <c r="D102" s="80"/>
      <c r="E102" s="80">
        <v>14760200</v>
      </c>
      <c r="F102" s="80"/>
      <c r="G102" s="78"/>
      <c r="H102" s="80"/>
      <c r="I102" s="80"/>
      <c r="J102" s="80"/>
      <c r="K102" s="4"/>
    </row>
    <row r="103" spans="1:11" s="2" customFormat="1" ht="18" customHeight="1" x14ac:dyDescent="0.15">
      <c r="A103" s="72" t="s">
        <v>180</v>
      </c>
      <c r="B103" s="88">
        <v>-15639600</v>
      </c>
      <c r="C103" s="88">
        <v>-14760200</v>
      </c>
      <c r="D103" s="80"/>
      <c r="E103" s="88">
        <v>-14760200</v>
      </c>
      <c r="F103" s="80"/>
      <c r="G103" s="78"/>
      <c r="H103" s="80"/>
      <c r="I103" s="80"/>
      <c r="J103" s="80"/>
      <c r="K103" s="4"/>
    </row>
    <row r="104" spans="1:11" s="2" customFormat="1" ht="18" customHeight="1" x14ac:dyDescent="0.15">
      <c r="A104" s="75" t="s">
        <v>181</v>
      </c>
      <c r="B104" s="88">
        <v>-15639600</v>
      </c>
      <c r="C104" s="88">
        <v>-14760200</v>
      </c>
      <c r="D104" s="81"/>
      <c r="E104" s="89">
        <v>-14760200</v>
      </c>
      <c r="F104" s="81"/>
      <c r="G104" s="78"/>
      <c r="H104" s="81"/>
      <c r="I104" s="81"/>
      <c r="J104" s="81"/>
      <c r="K104" s="4"/>
    </row>
    <row r="105" spans="1:11" s="2" customFormat="1" ht="18" customHeight="1" x14ac:dyDescent="0.15">
      <c r="A105" s="71" t="s">
        <v>182</v>
      </c>
      <c r="B105" s="78">
        <v>0</v>
      </c>
      <c r="C105" s="78">
        <v>0</v>
      </c>
      <c r="D105" s="78"/>
      <c r="E105" s="78"/>
      <c r="F105" s="78"/>
      <c r="G105" s="78"/>
      <c r="H105" s="78"/>
      <c r="I105" s="78"/>
      <c r="J105" s="78"/>
      <c r="K105" s="4"/>
    </row>
    <row r="106" spans="1:11" s="2" customFormat="1" ht="18" customHeight="1" x14ac:dyDescent="0.15">
      <c r="A106" s="71" t="s">
        <v>183</v>
      </c>
      <c r="B106" s="78">
        <v>0</v>
      </c>
      <c r="C106" s="78">
        <v>0</v>
      </c>
      <c r="D106" s="78"/>
      <c r="E106" s="78"/>
      <c r="F106" s="78"/>
      <c r="G106" s="78"/>
      <c r="H106" s="78"/>
      <c r="I106" s="78"/>
      <c r="J106" s="78"/>
      <c r="K106" s="4"/>
    </row>
    <row r="107" spans="1:11" s="2" customFormat="1" ht="18" customHeight="1" x14ac:dyDescent="0.15">
      <c r="A107" s="71" t="s">
        <v>184</v>
      </c>
      <c r="B107" s="78">
        <v>0</v>
      </c>
      <c r="C107" s="78">
        <v>0</v>
      </c>
      <c r="D107" s="78"/>
      <c r="E107" s="78"/>
      <c r="F107" s="78"/>
      <c r="G107" s="78"/>
      <c r="H107" s="78"/>
      <c r="I107" s="78"/>
      <c r="J107" s="78"/>
      <c r="K107" s="4"/>
    </row>
    <row r="108" spans="1:11" s="2" customFormat="1" ht="18" customHeight="1" x14ac:dyDescent="0.15">
      <c r="A108" s="73" t="s">
        <v>185</v>
      </c>
      <c r="B108" s="78">
        <v>131663580</v>
      </c>
      <c r="C108" s="78"/>
      <c r="D108" s="78"/>
      <c r="E108" s="78"/>
      <c r="F108" s="78"/>
      <c r="G108" s="78"/>
      <c r="H108" s="78"/>
      <c r="I108" s="78"/>
      <c r="J108" s="78"/>
      <c r="K108" s="4"/>
    </row>
    <row r="109" spans="1:11" s="2" customFormat="1" ht="14.25" customHeight="1" x14ac:dyDescent="0.15">
      <c r="A109" s="2" t="s">
        <v>39</v>
      </c>
      <c r="K109" s="4"/>
    </row>
    <row r="110" spans="1:11" s="2" customFormat="1" ht="14.25" customHeight="1" x14ac:dyDescent="0.15">
      <c r="A110" s="2" t="s">
        <v>116</v>
      </c>
      <c r="K110" s="4"/>
    </row>
    <row r="111" spans="1:11" s="2" customFormat="1" ht="14.25" customHeight="1" x14ac:dyDescent="0.15">
      <c r="K111" s="4"/>
    </row>
    <row r="112" spans="1:11" s="2" customFormat="1" ht="14.25" customHeight="1" x14ac:dyDescent="0.15">
      <c r="K112" s="4"/>
    </row>
    <row r="113" spans="11:11" s="2" customFormat="1" ht="14.25" customHeight="1" x14ac:dyDescent="0.15">
      <c r="K113" s="4"/>
    </row>
    <row r="114" spans="11:11" s="2" customFormat="1" ht="14.25" customHeight="1" x14ac:dyDescent="0.15">
      <c r="K114" s="4"/>
    </row>
    <row r="115" spans="11:11" s="2" customFormat="1" ht="14.25" customHeight="1" x14ac:dyDescent="0.15">
      <c r="K115" s="4"/>
    </row>
    <row r="116" spans="11:11" s="2" customFormat="1" ht="14.25" customHeight="1" x14ac:dyDescent="0.15">
      <c r="K116" s="4"/>
    </row>
    <row r="117" spans="11:11" s="2" customFormat="1" ht="14.25" customHeight="1" x14ac:dyDescent="0.15">
      <c r="K117" s="4"/>
    </row>
    <row r="118" spans="11:11" s="2" customFormat="1" ht="14.25" customHeight="1" x14ac:dyDescent="0.15">
      <c r="K118" s="4"/>
    </row>
    <row r="119" spans="11:11" s="2" customFormat="1" ht="14.25" customHeight="1" x14ac:dyDescent="0.15">
      <c r="K119" s="4"/>
    </row>
    <row r="120" spans="11:11" s="2" customFormat="1" ht="14.25" customHeight="1" x14ac:dyDescent="0.15">
      <c r="K120" s="4"/>
    </row>
    <row r="121" spans="11:11" s="2" customFormat="1" ht="14.25" customHeight="1" x14ac:dyDescent="0.15">
      <c r="K121" s="4"/>
    </row>
    <row r="122" spans="11:11" s="2" customFormat="1" ht="14.25" customHeight="1" x14ac:dyDescent="0.15">
      <c r="K122" s="4"/>
    </row>
    <row r="123" spans="11:11" s="2" customFormat="1" ht="14.25" customHeight="1" x14ac:dyDescent="0.15">
      <c r="K123" s="4"/>
    </row>
    <row r="124" spans="11:11" s="2" customFormat="1" ht="14.25" customHeight="1" x14ac:dyDescent="0.15">
      <c r="K124" s="4"/>
    </row>
    <row r="125" spans="11:11" s="2" customFormat="1" ht="14.25" customHeight="1" x14ac:dyDescent="0.15">
      <c r="K125" s="4"/>
    </row>
    <row r="126" spans="11:11" s="2" customFormat="1" ht="14.25" customHeight="1" x14ac:dyDescent="0.15">
      <c r="K126" s="4"/>
    </row>
    <row r="127" spans="11:11" s="2" customFormat="1" ht="14.25" customHeight="1" x14ac:dyDescent="0.15">
      <c r="K127" s="4"/>
    </row>
    <row r="128" spans="11:11" s="2" customFormat="1" ht="14.25" customHeight="1" x14ac:dyDescent="0.15">
      <c r="K128" s="4"/>
    </row>
    <row r="129" spans="11:11" s="2" customFormat="1" ht="14.25" customHeight="1" x14ac:dyDescent="0.15">
      <c r="K129" s="4"/>
    </row>
    <row r="130" spans="11:11" s="2" customFormat="1" ht="14.25" customHeight="1" x14ac:dyDescent="0.15">
      <c r="K130" s="4"/>
    </row>
    <row r="131" spans="11:11" s="2" customFormat="1" ht="14.25" customHeight="1" x14ac:dyDescent="0.15">
      <c r="K131" s="4"/>
    </row>
    <row r="132" spans="11:11" s="2" customFormat="1" ht="14.25" customHeight="1" x14ac:dyDescent="0.15">
      <c r="K132" s="4"/>
    </row>
    <row r="133" spans="11:11" s="2" customFormat="1" ht="14.25" customHeight="1" x14ac:dyDescent="0.15">
      <c r="K133" s="4"/>
    </row>
    <row r="134" spans="11:11" s="2" customFormat="1" ht="15.75" customHeight="1" x14ac:dyDescent="0.15">
      <c r="K134" s="4"/>
    </row>
    <row r="135" spans="11:11" s="2" customFormat="1" ht="15.75" customHeight="1" x14ac:dyDescent="0.15">
      <c r="K135" s="4"/>
    </row>
    <row r="136" spans="11:11" s="2" customFormat="1" ht="15.75" customHeight="1" x14ac:dyDescent="0.15">
      <c r="K136" s="4"/>
    </row>
    <row r="137" spans="11:11" s="2" customFormat="1" ht="15.75" customHeight="1" x14ac:dyDescent="0.15">
      <c r="K137" s="4"/>
    </row>
    <row r="138" spans="11:11" s="2" customFormat="1" ht="15.75" customHeight="1" x14ac:dyDescent="0.15">
      <c r="K138" s="4"/>
    </row>
    <row r="139" spans="11:11" s="2" customFormat="1" ht="15.75" customHeight="1" x14ac:dyDescent="0.15">
      <c r="K139" s="4"/>
    </row>
    <row r="140" spans="11:11" s="2" customFormat="1" ht="15.75" customHeight="1" x14ac:dyDescent="0.15">
      <c r="K140" s="4"/>
    </row>
    <row r="141" spans="11:11" s="2" customFormat="1" ht="15.75" customHeight="1" x14ac:dyDescent="0.15">
      <c r="K141" s="4"/>
    </row>
    <row r="142" spans="11:11" s="2" customFormat="1" ht="15.75" customHeight="1" x14ac:dyDescent="0.15">
      <c r="K142" s="4"/>
    </row>
    <row r="143" spans="11:11" s="2" customFormat="1" ht="15.75" customHeight="1" x14ac:dyDescent="0.15">
      <c r="K143" s="4"/>
    </row>
    <row r="144" spans="11:11" s="2" customFormat="1" ht="15.75" customHeight="1" x14ac:dyDescent="0.15">
      <c r="K144" s="4"/>
    </row>
    <row r="145" spans="11:11" s="2" customFormat="1" ht="15.75" customHeight="1" x14ac:dyDescent="0.15">
      <c r="K145" s="4"/>
    </row>
    <row r="146" spans="11:11" s="2" customFormat="1" ht="15.75" customHeight="1" x14ac:dyDescent="0.15">
      <c r="K146" s="4"/>
    </row>
    <row r="147" spans="11:11" s="2" customFormat="1" ht="15.75" customHeight="1" x14ac:dyDescent="0.15">
      <c r="K147" s="4"/>
    </row>
    <row r="148" spans="11:11" s="2" customFormat="1" ht="15.75" customHeight="1" x14ac:dyDescent="0.15">
      <c r="K148" s="4"/>
    </row>
    <row r="149" spans="11:11" s="2" customFormat="1" ht="15.75" customHeight="1" x14ac:dyDescent="0.15">
      <c r="K149" s="4"/>
    </row>
    <row r="150" spans="11:11" s="2" customFormat="1" ht="15.75" customHeight="1" x14ac:dyDescent="0.15">
      <c r="K150" s="4"/>
    </row>
    <row r="151" spans="11:11" s="2" customFormat="1" ht="15.75" customHeight="1" x14ac:dyDescent="0.15">
      <c r="K151" s="4"/>
    </row>
    <row r="152" spans="11:11" s="2" customFormat="1" ht="15.75" customHeight="1" x14ac:dyDescent="0.15">
      <c r="K152" s="4"/>
    </row>
    <row r="153" spans="11:11" s="2" customFormat="1" ht="15.75" customHeight="1" x14ac:dyDescent="0.15">
      <c r="K153" s="4"/>
    </row>
    <row r="154" spans="11:11" s="2" customFormat="1" ht="15.75" customHeight="1" x14ac:dyDescent="0.15">
      <c r="K154" s="4"/>
    </row>
    <row r="155" spans="11:11" s="2" customFormat="1" ht="15.75" customHeight="1" x14ac:dyDescent="0.15">
      <c r="K155" s="4"/>
    </row>
    <row r="156" spans="11:11" s="2" customFormat="1" ht="15.75" customHeight="1" x14ac:dyDescent="0.15">
      <c r="K156" s="4"/>
    </row>
    <row r="157" spans="11:11" s="2" customFormat="1" ht="15.75" customHeight="1" x14ac:dyDescent="0.15">
      <c r="K157" s="4"/>
    </row>
    <row r="158" spans="11:11" s="2" customFormat="1" ht="15.75" customHeight="1" x14ac:dyDescent="0.15">
      <c r="K158" s="4"/>
    </row>
    <row r="159" spans="11:11" s="2" customFormat="1" ht="15.75" customHeight="1" x14ac:dyDescent="0.15">
      <c r="K159" s="4"/>
    </row>
    <row r="160" spans="11:11" s="2" customFormat="1" ht="15.75" customHeight="1" x14ac:dyDescent="0.15">
      <c r="K160" s="4"/>
    </row>
    <row r="161" spans="11:11" s="2" customFormat="1" ht="15.75" customHeight="1" x14ac:dyDescent="0.15">
      <c r="K161" s="4"/>
    </row>
    <row r="162" spans="11:11" s="2" customFormat="1" ht="15.75" customHeight="1" x14ac:dyDescent="0.15">
      <c r="K162" s="4"/>
    </row>
    <row r="163" spans="11:11" s="2" customFormat="1" ht="15.75" customHeight="1" x14ac:dyDescent="0.15">
      <c r="K163" s="4"/>
    </row>
    <row r="164" spans="11:11" s="2" customFormat="1" ht="15.75" customHeight="1" x14ac:dyDescent="0.15">
      <c r="K164" s="4"/>
    </row>
    <row r="165" spans="11:11" s="2" customFormat="1" ht="15.75" customHeight="1" x14ac:dyDescent="0.15">
      <c r="K165" s="4"/>
    </row>
    <row r="166" spans="11:11" s="2" customFormat="1" ht="15.75" customHeight="1" x14ac:dyDescent="0.15">
      <c r="K166" s="4"/>
    </row>
    <row r="167" spans="11:11" s="2" customFormat="1" ht="15.75" customHeight="1" x14ac:dyDescent="0.15">
      <c r="K167" s="4"/>
    </row>
    <row r="168" spans="11:11" s="2" customFormat="1" ht="15.75" customHeight="1" x14ac:dyDescent="0.15">
      <c r="K168" s="4"/>
    </row>
    <row r="169" spans="11:11" s="2" customFormat="1" ht="15.75" customHeight="1" x14ac:dyDescent="0.15">
      <c r="K169" s="4"/>
    </row>
    <row r="170" spans="11:11" s="2" customFormat="1" ht="15.75" customHeight="1" x14ac:dyDescent="0.15">
      <c r="K170" s="4"/>
    </row>
    <row r="171" spans="11:11" s="2" customFormat="1" ht="15.75" customHeight="1" x14ac:dyDescent="0.15">
      <c r="K171" s="4"/>
    </row>
    <row r="172" spans="11:11" s="2" customFormat="1" ht="15.75" customHeight="1" x14ac:dyDescent="0.15">
      <c r="K172" s="4"/>
    </row>
    <row r="173" spans="11:11" s="2" customFormat="1" ht="15.75" customHeight="1" x14ac:dyDescent="0.15">
      <c r="K173" s="4"/>
    </row>
    <row r="174" spans="11:11" s="2" customFormat="1" ht="15.75" customHeight="1" x14ac:dyDescent="0.15">
      <c r="K174" s="4"/>
    </row>
    <row r="175" spans="11:11" s="2" customFormat="1" ht="15.75" customHeight="1" x14ac:dyDescent="0.15">
      <c r="K175" s="4"/>
    </row>
    <row r="176" spans="11:11" s="2" customFormat="1" ht="15.75" customHeight="1" x14ac:dyDescent="0.15">
      <c r="K176" s="4"/>
    </row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pans="1:10" s="2" customFormat="1" x14ac:dyDescent="0.15"/>
    <row r="210" spans="1:10" s="2" customFormat="1" x14ac:dyDescent="0.15"/>
    <row r="211" spans="1:10" s="2" customFormat="1" x14ac:dyDescent="0.15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15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15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15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15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15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15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15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15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15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15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15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15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15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15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15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15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15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15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15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15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15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15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15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15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15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15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15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15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15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15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15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15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15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15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15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15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15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15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15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15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15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15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15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15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15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15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15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15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15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15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15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15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15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15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15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15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15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15">
      <c r="A269"/>
      <c r="B269"/>
      <c r="C269"/>
      <c r="D269"/>
      <c r="E269"/>
      <c r="F269"/>
      <c r="G269"/>
      <c r="H269"/>
      <c r="I269"/>
      <c r="J269"/>
    </row>
    <row r="270" spans="1:10" s="2" customFormat="1" x14ac:dyDescent="0.15">
      <c r="A270"/>
      <c r="B270"/>
      <c r="C270"/>
      <c r="D270"/>
      <c r="E270"/>
      <c r="F270"/>
      <c r="G270"/>
      <c r="H270"/>
      <c r="I270"/>
      <c r="J270"/>
    </row>
    <row r="271" spans="1:10" s="2" customFormat="1" x14ac:dyDescent="0.15">
      <c r="A271"/>
      <c r="B271"/>
      <c r="C271"/>
      <c r="D271"/>
      <c r="E271"/>
      <c r="F271"/>
      <c r="G271"/>
      <c r="H271"/>
      <c r="I271"/>
      <c r="J271"/>
    </row>
  </sheetData>
  <mergeCells count="13">
    <mergeCell ref="J59:J60"/>
    <mergeCell ref="A1:J1"/>
    <mergeCell ref="A4:A5"/>
    <mergeCell ref="B4:B5"/>
    <mergeCell ref="C4:C5"/>
    <mergeCell ref="D4:E4"/>
    <mergeCell ref="F4:I4"/>
    <mergeCell ref="J4:J5"/>
    <mergeCell ref="A59:A60"/>
    <mergeCell ref="B59:B60"/>
    <mergeCell ref="C59:C60"/>
    <mergeCell ref="D59:E59"/>
    <mergeCell ref="F59:I59"/>
  </mergeCells>
  <phoneticPr fontId="2"/>
  <printOptions horizontalCentered="1"/>
  <pageMargins left="0.25" right="0.25" top="0.75" bottom="0.75" header="0.3" footer="0.3"/>
  <pageSetup paperSize="9" scale="70" fitToHeight="0" orientation="portrait" r:id="rId1"/>
  <headerFooter>
    <oddHeader xml:space="preserve">&amp;L
</oddHeader>
  </headerFooter>
  <rowBreaks count="1" manualBreakCount="1">
    <brk id="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R6年度収支予算（案） (Ｒ6.1.17修正3案)</vt:lpstr>
      <vt:lpstr>R6年度収支予算（案）貼付け用</vt:lpstr>
      <vt:lpstr>R6年度収支予算（案） (Ｒ5.12.25修正案) (1)</vt:lpstr>
      <vt:lpstr>R6年度収支予算（案） (Ｒ5.12.20作)</vt:lpstr>
      <vt:lpstr>R5年度収支予算(損益） (Ｒ5.4.5)</vt:lpstr>
      <vt:lpstr>Sheet1</vt:lpstr>
      <vt:lpstr>貼り付け用(R5年度予算)</vt:lpstr>
      <vt:lpstr>'R5年度収支予算(損益） (Ｒ5.4.5)'!Print_Area</vt:lpstr>
      <vt:lpstr>'R6年度収支予算（案） (Ｒ5.12.20作)'!Print_Area</vt:lpstr>
      <vt:lpstr>'R6年度収支予算（案） (Ｒ5.12.25修正案) (1)'!Print_Area</vt:lpstr>
      <vt:lpstr>'R6年度収支予算（案） (Ｒ6.1.17修正3案)'!Print_Area</vt:lpstr>
      <vt:lpstr>'R6年度収支予算（案）貼付け用'!Print_Area</vt:lpstr>
      <vt:lpstr>'貼り付け用(R5年度予算)'!Print_Area</vt:lpstr>
      <vt:lpstr>'R5年度収支予算(損益） (Ｒ5.4.5)'!Print_Titles</vt:lpstr>
      <vt:lpstr>'R6年度収支予算（案） (Ｒ5.12.20作)'!Print_Titles</vt:lpstr>
      <vt:lpstr>'R6年度収支予算（案） (Ｒ5.12.25修正案) (1)'!Print_Titles</vt:lpstr>
      <vt:lpstr>'R6年度収支予算（案） (Ｒ6.1.17修正3案)'!Print_Titles</vt:lpstr>
      <vt:lpstr>'R6年度収支予算（案）貼付け用'!Print_Titles</vt:lpstr>
      <vt:lpstr>'貼り付け用(R5年度予算)'!Print_Titles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2024-04-12T01:15:58Z</dcterms:modified>
</cp:coreProperties>
</file>